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II-107 - Modernizace poze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'II-107 - Modernizace poze...'!$C$85:$K$272</definedName>
    <definedName name="_xlnm.Print_Area" localSheetId="1">'II-107 - Modernizace poze...'!$C$4:$J$36,'II-107 - Modernizace poze...'!$C$42:$J$67,'II-107 - Modernizace poze...'!$C$73:$K$272</definedName>
    <definedName name="_xlnm.Print_Titles" localSheetId="1">'II-107 - Modernizace poze...'!$85:$85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271"/>
  <c r="BH271"/>
  <c r="BG271"/>
  <c r="BF271"/>
  <c r="T271"/>
  <c r="T270"/>
  <c r="R271"/>
  <c r="R270"/>
  <c r="P271"/>
  <c r="P270"/>
  <c r="BK271"/>
  <c r="BK270"/>
  <c r="J270"/>
  <c r="J271"/>
  <c r="BE271"/>
  <c r="J66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T266"/>
  <c r="T265"/>
  <c r="R267"/>
  <c r="R266"/>
  <c r="R265"/>
  <c r="P267"/>
  <c r="P266"/>
  <c r="P265"/>
  <c r="BK267"/>
  <c r="BK266"/>
  <c r="J266"/>
  <c r="BK265"/>
  <c r="J265"/>
  <c r="J267"/>
  <c r="BE267"/>
  <c r="J65"/>
  <c r="J64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4"/>
  <c r="BH254"/>
  <c r="BG254"/>
  <c r="BF254"/>
  <c r="T254"/>
  <c r="R254"/>
  <c r="P254"/>
  <c r="BK254"/>
  <c r="J254"/>
  <c r="BE254"/>
  <c r="BI249"/>
  <c r="BH249"/>
  <c r="BG249"/>
  <c r="BF249"/>
  <c r="T249"/>
  <c r="T248"/>
  <c r="R249"/>
  <c r="R248"/>
  <c r="P249"/>
  <c r="P248"/>
  <c r="BK249"/>
  <c r="BK248"/>
  <c r="J248"/>
  <c r="J249"/>
  <c r="BE249"/>
  <c r="J63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3"/>
  <c r="BH173"/>
  <c r="BG173"/>
  <c r="BF173"/>
  <c r="T173"/>
  <c r="T172"/>
  <c r="R173"/>
  <c r="R172"/>
  <c r="P173"/>
  <c r="P172"/>
  <c r="BK173"/>
  <c r="BK172"/>
  <c r="J172"/>
  <c r="J173"/>
  <c r="BE173"/>
  <c r="J6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5"/>
  <c r="BH165"/>
  <c r="BG165"/>
  <c r="BF165"/>
  <c r="T165"/>
  <c r="T164"/>
  <c r="R165"/>
  <c r="R164"/>
  <c r="P165"/>
  <c r="P164"/>
  <c r="BK165"/>
  <c r="BK164"/>
  <c r="J164"/>
  <c r="J165"/>
  <c r="BE165"/>
  <c r="J61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T133"/>
  <c r="R134"/>
  <c r="R133"/>
  <c r="P134"/>
  <c r="P133"/>
  <c r="BK134"/>
  <c r="BK133"/>
  <c r="J133"/>
  <c r="J134"/>
  <c r="BE134"/>
  <c r="J60"/>
  <c r="BI130"/>
  <c r="BH130"/>
  <c r="BG130"/>
  <c r="BF130"/>
  <c r="T130"/>
  <c r="R130"/>
  <c r="P130"/>
  <c r="BK130"/>
  <c r="J130"/>
  <c r="BE130"/>
  <c r="BI128"/>
  <c r="BH128"/>
  <c r="BG128"/>
  <c r="BF128"/>
  <c r="T128"/>
  <c r="T127"/>
  <c r="R128"/>
  <c r="R127"/>
  <c r="P128"/>
  <c r="P127"/>
  <c r="BK128"/>
  <c r="BK127"/>
  <c r="J127"/>
  <c r="J128"/>
  <c r="BE128"/>
  <c r="J59"/>
  <c r="BI121"/>
  <c r="BH121"/>
  <c r="BG121"/>
  <c r="BF121"/>
  <c r="T121"/>
  <c r="R121"/>
  <c r="P121"/>
  <c r="BK121"/>
  <c r="J121"/>
  <c r="BE121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89"/>
  <c r="F34"/>
  <c i="1" r="BD52"/>
  <c i="2" r="BH89"/>
  <c r="F33"/>
  <c i="1" r="BC52"/>
  <c i="2" r="BG89"/>
  <c r="F32"/>
  <c i="1" r="BB52"/>
  <c i="2" r="BF89"/>
  <c r="J31"/>
  <c i="1" r="AW52"/>
  <c i="2" r="F31"/>
  <c i="1" r="BA52"/>
  <c i="2" r="T89"/>
  <c r="T88"/>
  <c r="T87"/>
  <c r="T86"/>
  <c r="R89"/>
  <c r="R88"/>
  <c r="R87"/>
  <c r="R86"/>
  <c r="P89"/>
  <c r="P88"/>
  <c r="P87"/>
  <c r="P86"/>
  <c i="1" r="AU52"/>
  <c i="2" r="BK89"/>
  <c r="BK88"/>
  <c r="J88"/>
  <c r="BK87"/>
  <c r="J87"/>
  <c r="BK86"/>
  <c r="J86"/>
  <c r="J56"/>
  <c r="J27"/>
  <c i="1" r="AG52"/>
  <c i="2" r="J89"/>
  <c r="BE89"/>
  <c r="J30"/>
  <c i="1" r="AV52"/>
  <c i="2" r="F30"/>
  <c i="1" r="AZ52"/>
  <c i="2" r="J58"/>
  <c r="J57"/>
  <c r="F80"/>
  <c r="E78"/>
  <c r="F49"/>
  <c r="E47"/>
  <c r="J36"/>
  <c r="J21"/>
  <c r="E21"/>
  <c r="J82"/>
  <c r="J51"/>
  <c r="J20"/>
  <c r="J18"/>
  <c r="E18"/>
  <c r="F83"/>
  <c r="F52"/>
  <c r="J17"/>
  <c r="J15"/>
  <c r="E15"/>
  <c r="F82"/>
  <c r="F51"/>
  <c r="J14"/>
  <c r="J12"/>
  <c r="J80"/>
  <c r="J49"/>
  <c r="E7"/>
  <c r="E76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<sst xmlns="http://schemas.openxmlformats.org/spreadsheetml/2006/main">
  <si>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</si>
  <si>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</si>
  <si>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</si>
  <si>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</si>
  <si>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</si>
  <si>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</si>
  <si>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</si>
  <si>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{2d300e82-691e-44e9-9555-93256767b914}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</si>
  <si>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</si>
  <si>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</si>
  <si>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</si>
  <si>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</si>
  <si>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</si>
  <si>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</si>
  <si>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</si>
  <si>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</si>
  <si>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1-0333-00/20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</si>
  <si>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</si>
  <si>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</si>
  <si>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II/107 Kamenice</t>
  </si>
  <si>
    <t>KSO:</t>
  </si>
  <si>
    <t/>
  </si>
  <si>
    <t>CC-CZ:</t>
  </si>
  <si>
    <t>Místo:</t>
  </si>
  <si>
    <t>Kamenice</t>
  </si>
  <si>
    <t>Datum:</t>
  </si>
  <si>
    <t>24. 9. 2018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</si>
  <si>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</si>
  <si>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</si>
  <si>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</si>
  <si>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</si>
  <si>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</si>
  <si>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</si>
  <si>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</si>
  <si>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</si>
  <si>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</si>
  <si>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</si>
  <si>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</si>
  <si>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</si>
  <si>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</si>
  <si>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</si>
  <si>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</si>
  <si>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</si>
  <si>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</si>
  <si>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</si>
  <si>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</si>
  <si>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</si>
  <si>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</si>
  <si>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</si>
  <si>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</si>
  <si>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</si>
  <si>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</si>
  <si>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</si>
  <si>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</si>
  <si>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</si>
  <si>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</si>
  <si>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</si>
  <si>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</si>
  <si>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</si>
  <si>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</si>
  <si>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</si>
  <si>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</si>
  <si>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</si>
  <si>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</si>
  <si>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</si>
  <si>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</si>
  <si>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</si>
  <si>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</si>
  <si>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</si>
  <si>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</si>
  <si>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</si>
  <si>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</si>
  <si>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</si>
  <si>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</si>
  <si>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</si>
  <si>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II/107</t>
  </si>
  <si>
    <t>Modernizace pozemní komunikace</t>
  </si>
  <si>
    <t>STA</t>
  </si>
  <si>
    <t>1</t>
  </si>
  <si>
    <t>{439a9ed6-c75f-4188-a05e-120f4dcb5132}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</si>
  <si>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</si>
  <si>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</si>
  <si>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</si>
  <si>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</si>
  <si>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</si>
  <si>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</si>
  <si>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</si>
  <si>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</si>
  <si>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II/107 - Modernizace pozemní komunikace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</si>
  <si>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</si>
  <si>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</si>
  <si>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</si>
  <si>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</si>
  <si>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</si>
  <si>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</si>
  <si>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</si>
  <si>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</si>
  <si>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</si>
  <si>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</si>
  <si>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</si>
  <si>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</si>
  <si>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</si>
  <si>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</si>
  <si>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</si>
  <si>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</si>
  <si>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</si>
  <si>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</si>
  <si>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</si>
  <si>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</si>
  <si>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</si>
  <si>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</si>
  <si>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</si>
  <si>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</si>
  <si>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</si>
  <si>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</si>
  <si>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</si>
  <si>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</si>
  <si>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</si>
  <si>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</si>
  <si>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</si>
  <si>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</si>
  <si>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</si>
  <si>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</si>
  <si>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</si>
  <si>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</si>
  <si>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</si>
  <si>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2018 01</t>
  </si>
  <si>
    <t>4</t>
  </si>
  <si>
    <t>-1750730846</t>
  </si>
  <si>
    <t>VV</t>
  </si>
  <si>
    <t xml:space="preserve">280*1   "dle situace km 15,760 - 16,040 vlevo - odhad na šířce 1,0m</t>
  </si>
  <si>
    <t xml:space="preserve">171*3*1,0    "km 16,262 - 16,433 vlevo - dle situace  - odhad na šířce 1,0m</t>
  </si>
  <si>
    <t>Součet</t>
  </si>
  <si>
    <t>112101101</t>
  </si>
  <si>
    <t>Odstranění stromů listnatých průměru kmene do 300 mm</t>
  </si>
  <si>
    <t>kus</t>
  </si>
  <si>
    <t>1335289461</t>
  </si>
  <si>
    <t xml:space="preserve">50   "dle situace km 16,040 - 16,160 - prům. stromů 25-30 cm</t>
  </si>
  <si>
    <t>3</t>
  </si>
  <si>
    <t>112201101</t>
  </si>
  <si>
    <t>Odstranění pařezů D do 300 mm</t>
  </si>
  <si>
    <t>-876544470</t>
  </si>
  <si>
    <t>P</t>
  </si>
  <si>
    <t>Poznámka k položce:
dle pol. 112101101</t>
  </si>
  <si>
    <t>112201205R</t>
  </si>
  <si>
    <t>Ořezání větví stromů a keřů</t>
  </si>
  <si>
    <t>11295478</t>
  </si>
  <si>
    <t xml:space="preserve">240*2,0   "dle situace km 15,760 - 16,000 vpravo - odhad šířky 2,0m</t>
  </si>
  <si>
    <t xml:space="preserve">150*2,0   "dle situace km 16,050 - 16,200 vpravo - odhad šířky 2,0m</t>
  </si>
  <si>
    <t>5</t>
  </si>
  <si>
    <t>113107323</t>
  </si>
  <si>
    <t>Odstranění podkladu z kameniva drceného tl 300 mm strojně pl do 50 m2</t>
  </si>
  <si>
    <t>-75673153</t>
  </si>
  <si>
    <t>Poznámka k položce:
vybourání podkladních vrstev vozovky při realizaci propustku v km 16,023 - tl. odhadnuta</t>
  </si>
  <si>
    <t>6</t>
  </si>
  <si>
    <t>113107343</t>
  </si>
  <si>
    <t>Odstranění podkladu živičného tl 150 mm strojně pl do 50 m2</t>
  </si>
  <si>
    <t>503859672</t>
  </si>
  <si>
    <t xml:space="preserve">Poznámka k položce:
vybourání podkladních vrstev vozovky při realizaci propustku v km 16,023 - tl. odhadnuta 150 mm
</t>
  </si>
  <si>
    <t>7</t>
  </si>
  <si>
    <t>113154333</t>
  </si>
  <si>
    <t>Frézování živičného krytu tl 50 mm pruh š 2 m pl do 10000 m2 bez překážek v trase</t>
  </si>
  <si>
    <t>1001556969</t>
  </si>
  <si>
    <t>Poznámka k položce:
vč. reprofilace příčného sklonu 
odfrézovaný materiál odkoupí zhotovitel</t>
  </si>
  <si>
    <t>8</t>
  </si>
  <si>
    <t>115101201</t>
  </si>
  <si>
    <t>Čerpání vody na dopravní výšku do 10 m průměrný přítok do 500 l/min</t>
  </si>
  <si>
    <t>hod</t>
  </si>
  <si>
    <t>1497334882</t>
  </si>
  <si>
    <t xml:space="preserve">2*7*24   "odhad potřeby čerpání při realizaci propustku v km 16,023 - 2 týdny</t>
  </si>
  <si>
    <t>9</t>
  </si>
  <si>
    <t>131203101</t>
  </si>
  <si>
    <t>Hloubení jam ručním nebo pneum nářadím v soudržných horninách tř. 3</t>
  </si>
  <si>
    <t>m3</t>
  </si>
  <si>
    <t>-2063214759</t>
  </si>
  <si>
    <t xml:space="preserve">(1,5*1,2+(0,75*1,2*0,5)*2)*(10,5+18)   "šířka x hloubka x délka - odhad výkopu pro realizaci propustku v km 16,023 vč. výkopu pro jímku a šachtu</t>
  </si>
  <si>
    <t>10</t>
  </si>
  <si>
    <t>162301401</t>
  </si>
  <si>
    <t>Vodorovné přemístění větví stromů listnatých do 5 km D kmene do 300 mm</t>
  </si>
  <si>
    <t>-149060011</t>
  </si>
  <si>
    <t>11</t>
  </si>
  <si>
    <t>162301411</t>
  </si>
  <si>
    <t>Vodorovné přemístění kmenů stromů listnatých do 5 km D kmene do 300 mm</t>
  </si>
  <si>
    <t>-239620638</t>
  </si>
  <si>
    <t>12</t>
  </si>
  <si>
    <t>162301421</t>
  </si>
  <si>
    <t>Vodorovné přemístění pařezů do 5 km D do 300 mm</t>
  </si>
  <si>
    <t>1990426085</t>
  </si>
  <si>
    <t>13</t>
  </si>
  <si>
    <t>162301501</t>
  </si>
  <si>
    <t>Vodorovné přemístění křovin do 5 km D kmene do 100 mm</t>
  </si>
  <si>
    <t>1226055896</t>
  </si>
  <si>
    <t xml:space="preserve">793+780   "dle pol. 111201101 a 112201205R</t>
  </si>
  <si>
    <t>14</t>
  </si>
  <si>
    <t>162701105</t>
  </si>
  <si>
    <t>Vodorovné přemístění do 10000 m výkopku/sypaniny z horniny tř. 1 až 4</t>
  </si>
  <si>
    <t>2093088469</t>
  </si>
  <si>
    <t xml:space="preserve">Poznámka k položce:
odvoz odpadu z čištění příkopů a stržení krajnic
</t>
  </si>
  <si>
    <t xml:space="preserve">(1320*0,15)+(168*0,15*1,5)   "dle pol. 938909612 a 938902152 x odhad tl. a šířky</t>
  </si>
  <si>
    <t xml:space="preserve">76,95-66,17    "odvoz výkopku dle pol. 131203101 a 174101101</t>
  </si>
  <si>
    <t>174101101</t>
  </si>
  <si>
    <t>Zásyp jam, šachet rýh nebo kolem objektů sypaninou se zhutněním</t>
  </si>
  <si>
    <t>-23355451</t>
  </si>
  <si>
    <t>Poznámka k položce:
zpětný zásyp propustku - předpoklad využití vykopané zeminy</t>
  </si>
  <si>
    <t xml:space="preserve">76,95  "dle pol. 131203101</t>
  </si>
  <si>
    <t xml:space="preserve">-(0,5*0,5*(8+18))   "odečet trouby s obetonováním tl.100mm (300+2*100=500mm) x délka propustku</t>
  </si>
  <si>
    <t xml:space="preserve">-((0,9*1,5*1,5)+(3,14*0,65*0,65*1,7))    "odečet vpusti a šachty</t>
  </si>
  <si>
    <t>Vodorovné konstrukce</t>
  </si>
  <si>
    <t>16</t>
  </si>
  <si>
    <t>452318510</t>
  </si>
  <si>
    <t>Zajišťovací práh z betonu prostého se zvýšenými nároky na prostředí</t>
  </si>
  <si>
    <t>1210220576</t>
  </si>
  <si>
    <t xml:space="preserve">2,5*0,5*0,8   "betonový práh pod výtokem propustku v km 16,023 z bet. C30/37 - XF4</t>
  </si>
  <si>
    <t>17</t>
  </si>
  <si>
    <t>462512270</t>
  </si>
  <si>
    <t>Zához z lomového kamene s proštěrkováním z terénu hmotnost do 200 kg</t>
  </si>
  <si>
    <t>-1222478095</t>
  </si>
  <si>
    <t xml:space="preserve">Poznámka k položce:
zához na výtoku u propustku v km 16,023
</t>
  </si>
  <si>
    <t xml:space="preserve">4*2*0,20   "délka x šířka x tl.</t>
  </si>
  <si>
    <t>Komunikace pozemní</t>
  </si>
  <si>
    <t>18</t>
  </si>
  <si>
    <t>564861111</t>
  </si>
  <si>
    <t>Podklad ze štěrkodrtě ŠD tl 200 mm</t>
  </si>
  <si>
    <t>607727102</t>
  </si>
  <si>
    <t xml:space="preserve">50   "doplnění podloží v místě nového propustku v km 16,023</t>
  </si>
  <si>
    <t>19</t>
  </si>
  <si>
    <t>564871111</t>
  </si>
  <si>
    <t>Podklad ze štěrkodrtě ŠD tl 250 mm</t>
  </si>
  <si>
    <t>225213226</t>
  </si>
  <si>
    <t>20</t>
  </si>
  <si>
    <t>565125111</t>
  </si>
  <si>
    <t>Asfaltový beton vrstva podkladní ACP 16 (obalované kamenivo OKS) tl 40 mm š do 3 m</t>
  </si>
  <si>
    <t>1060669588</t>
  </si>
  <si>
    <t xml:space="preserve">4660,000*0,25   "25% lokální opravy podkladní vrstvy</t>
  </si>
  <si>
    <t>565155111</t>
  </si>
  <si>
    <t>Asfaltový beton vrstva podkladní ACP 16 (obalované kamenivo OKS) tl 70 mm š do 3 m</t>
  </si>
  <si>
    <t>1528191965</t>
  </si>
  <si>
    <t xml:space="preserve">50    "doplnění podkladní vrstvy v místě nového propustku v km 16,023</t>
  </si>
  <si>
    <t>22</t>
  </si>
  <si>
    <t>565165111</t>
  </si>
  <si>
    <t>Asfaltový beton vrstva podkladní ACP 16 (obalované kamenivo OKS) tl 80 mm š do 3 m</t>
  </si>
  <si>
    <t>-256799633</t>
  </si>
  <si>
    <t xml:space="preserve">50   "doplnění podkladní vrstvy v místě nového propustku v km 16,023</t>
  </si>
  <si>
    <t>23</t>
  </si>
  <si>
    <t>569951133</t>
  </si>
  <si>
    <t>Zpevnění krajnic asfaltovým recyklátem tl 150 mm</t>
  </si>
  <si>
    <t>-1603288858</t>
  </si>
  <si>
    <t>660*2*0,75</t>
  </si>
  <si>
    <t xml:space="preserve">(492+52)*0,75   "rozšířená krajnice u svodidla dle pol. 911331123 a 911381115</t>
  </si>
  <si>
    <t>24</t>
  </si>
  <si>
    <t>572531131</t>
  </si>
  <si>
    <t>Oprava trhlin asfaltovou sanační hmotou š do 40 mm</t>
  </si>
  <si>
    <t>m</t>
  </si>
  <si>
    <t>1696001722</t>
  </si>
  <si>
    <t>25</t>
  </si>
  <si>
    <t>573191111</t>
  </si>
  <si>
    <t>Postřik infiltrační kationaktivní emulzí v množství 1 kg/m2</t>
  </si>
  <si>
    <t>-1483897293</t>
  </si>
  <si>
    <t xml:space="preserve">50    "doplnění podloží v místě nového propustku v km 16,023 - dle pol. 564871111</t>
  </si>
  <si>
    <t>26</t>
  </si>
  <si>
    <t>573231106</t>
  </si>
  <si>
    <t>Postřik živičný spojovací ze silniční emulze v množství 0,30 kg/m2</t>
  </si>
  <si>
    <t>1702963349</t>
  </si>
  <si>
    <t>Poznámka k položce:
pod vrstvou ACO 11+</t>
  </si>
  <si>
    <t>27</t>
  </si>
  <si>
    <t>573231107</t>
  </si>
  <si>
    <t>Postřik živičný spojovací ze silniční emulze v množství 0,40 kg/m2</t>
  </si>
  <si>
    <t>-79384916</t>
  </si>
  <si>
    <t>Poznámka k položce:
pod vrstvou ACL 16+</t>
  </si>
  <si>
    <t>28</t>
  </si>
  <si>
    <t>573231111</t>
  </si>
  <si>
    <t>Postřik živičný spojovací ze silniční emulze v množství 0,70 kg/m2</t>
  </si>
  <si>
    <t>-1567704260</t>
  </si>
  <si>
    <t xml:space="preserve">Poznámka k položce:
od vrstvou ACP 16S
</t>
  </si>
  <si>
    <t xml:space="preserve">4660,000*0,25    "dle pol. 565125111</t>
  </si>
  <si>
    <t xml:space="preserve">50    "dle pol. 565165111</t>
  </si>
  <si>
    <t>29</t>
  </si>
  <si>
    <t>577134131</t>
  </si>
  <si>
    <t>Asfaltový beton vrstva obrusná ACO 11 (ABS) tř. I tl 40 mm š do 3 m z modifikovaného asfaltu</t>
  </si>
  <si>
    <t>-1434436462</t>
  </si>
  <si>
    <t>30</t>
  </si>
  <si>
    <t>577145132</t>
  </si>
  <si>
    <t>Asfaltový beton vrstva ložní ACL 16 (ABH) tl 50 mm š do 3 m z modifikovaného asfaltu</t>
  </si>
  <si>
    <t>777672300</t>
  </si>
  <si>
    <t>4660*1,03</t>
  </si>
  <si>
    <t>31</t>
  </si>
  <si>
    <t>599142112R</t>
  </si>
  <si>
    <t xml:space="preserve">Přespárování a doplnění spár v odvodňovacím žlabu na KÚ vpravo </t>
  </si>
  <si>
    <t>-1575747632</t>
  </si>
  <si>
    <t>Trubní vedení</t>
  </si>
  <si>
    <t>32</t>
  </si>
  <si>
    <t>894411121</t>
  </si>
  <si>
    <t>Zřízení šachet kanalizačních z betonových dílců na potrubí DN nad 200 do 300 dno beton tř. C 25/30</t>
  </si>
  <si>
    <t>1158767692</t>
  </si>
  <si>
    <t>33</t>
  </si>
  <si>
    <t>M</t>
  </si>
  <si>
    <t>59224056</t>
  </si>
  <si>
    <t>kónus pro kanalizační šachty s kapsovým stupadlem 100/62,5 x 67 x 12 cm</t>
  </si>
  <si>
    <t>-993567141</t>
  </si>
  <si>
    <t>Poznámka k položce:
TBR-Q 600/1000x625/120 SPK</t>
  </si>
  <si>
    <t>34</t>
  </si>
  <si>
    <t>59224063</t>
  </si>
  <si>
    <t>dno betonové šachtové kulaté DN 1000 x 1000, 100 x 115 x 15 cm</t>
  </si>
  <si>
    <t>304828846</t>
  </si>
  <si>
    <t>Poznámka k položce:
TBZ-Q 300-750</t>
  </si>
  <si>
    <t>35</t>
  </si>
  <si>
    <t>28614189</t>
  </si>
  <si>
    <t>poklop litinový bez větrání pákový s teleskopickým dílem a těsněním pro zatížení 40t na prodloužení DN 400</t>
  </si>
  <si>
    <t>552958737</t>
  </si>
  <si>
    <t>Poznámka k položce:
na šachtu u propustku v km 16,023</t>
  </si>
  <si>
    <t>Ostatní konstrukce a práce, bourání</t>
  </si>
  <si>
    <t>36</t>
  </si>
  <si>
    <t>911331123</t>
  </si>
  <si>
    <t>Svodidlo ocelové jednostranné zádržnosti N2 se zaberaněním sloupků v rozmezí do 4 m</t>
  </si>
  <si>
    <t>-1509386386</t>
  </si>
  <si>
    <t xml:space="preserve">(100+176)+(168+48)   "dle situace vlevo + vpravo</t>
  </si>
  <si>
    <t>37</t>
  </si>
  <si>
    <t>911381115</t>
  </si>
  <si>
    <t>Silniční svodidlo betonové jednostranné průběžné délky 2 m výšky 1,0 m</t>
  </si>
  <si>
    <t>-741039124</t>
  </si>
  <si>
    <t xml:space="preserve">Poznámka k položce:
v km 16,199-16,224 a 16,230 - 16,254 vpravo dle situace
</t>
  </si>
  <si>
    <t>28+24</t>
  </si>
  <si>
    <t>38</t>
  </si>
  <si>
    <t>912311111</t>
  </si>
  <si>
    <t>Montáž odrazky na ocelové svodidlo</t>
  </si>
  <si>
    <t>804110428</t>
  </si>
  <si>
    <t xml:space="preserve">(492+28)/10   "vč.výměny na stáv. svodidle na KÚ</t>
  </si>
  <si>
    <t>39</t>
  </si>
  <si>
    <t>40445175</t>
  </si>
  <si>
    <t>odrazka na svodidla V.1.B</t>
  </si>
  <si>
    <t>-781717997</t>
  </si>
  <si>
    <t>40</t>
  </si>
  <si>
    <t>912321111</t>
  </si>
  <si>
    <t>Montáž odrazky na betonové svodidlo</t>
  </si>
  <si>
    <t>-792666037</t>
  </si>
  <si>
    <t>41</t>
  </si>
  <si>
    <t>913121111</t>
  </si>
  <si>
    <t>Montáž a demontáž dočasné dopravní značky kompletní základní</t>
  </si>
  <si>
    <t>920178531</t>
  </si>
  <si>
    <t xml:space="preserve">Poznámka k položce:
Výpis značek: A15+A3a+S1 - 2x
                      B26 - 2x
                      B21a - 4x
                      B20a - 6x
                      A10 - 2x
                      C4b - 1x
</t>
  </si>
  <si>
    <t xml:space="preserve">6*6   "dle Schéma B/6 z TP66/2015 x 6 etap</t>
  </si>
  <si>
    <t>42</t>
  </si>
  <si>
    <t>913121211</t>
  </si>
  <si>
    <t>Příplatek k dočasné dopravní značce kompletní základní za první a ZKD den použití</t>
  </si>
  <si>
    <t>-460581993</t>
  </si>
  <si>
    <t xml:space="preserve">6*(6*7)    "počet značek x 6 týdnů po sedmi dnech</t>
  </si>
  <si>
    <t>43</t>
  </si>
  <si>
    <t>913221111</t>
  </si>
  <si>
    <t>Montáž a demontáž dočasné dopravní zábrany světelné šířky 1,5 m se 3 světly</t>
  </si>
  <si>
    <t>492607961</t>
  </si>
  <si>
    <t xml:space="preserve">2*6   "6 etap</t>
  </si>
  <si>
    <t>44</t>
  </si>
  <si>
    <t>913221211</t>
  </si>
  <si>
    <t>Příplatek k dočasné dopravní zábraně světelné šířky 1,5m se 3 světly za první a ZKD den použití</t>
  </si>
  <si>
    <t>-498923848</t>
  </si>
  <si>
    <t xml:space="preserve">2*6*7   "6 týdnů x 7 dní v týdnu</t>
  </si>
  <si>
    <t>45</t>
  </si>
  <si>
    <t>913321111</t>
  </si>
  <si>
    <t>Montáž a demontáž dočasné dopravní směrové desky základní</t>
  </si>
  <si>
    <t>-1946834184</t>
  </si>
  <si>
    <t xml:space="preserve">(220/20)*6   "na délce 220 m po 20 m max. x 6 etap</t>
  </si>
  <si>
    <t>46</t>
  </si>
  <si>
    <t>913321211</t>
  </si>
  <si>
    <t>Příplatek k dočasné směrové desce základní za první a ZKD den použití</t>
  </si>
  <si>
    <t>1932094277</t>
  </si>
  <si>
    <t>6*7</t>
  </si>
  <si>
    <t>47</t>
  </si>
  <si>
    <t>913411111</t>
  </si>
  <si>
    <t>Montáž a demontáž mobilní semaforové soupravy se 2 semafory</t>
  </si>
  <si>
    <t>1556594979</t>
  </si>
  <si>
    <t xml:space="preserve">1*6   "6 etap</t>
  </si>
  <si>
    <t>48</t>
  </si>
  <si>
    <t>913411211</t>
  </si>
  <si>
    <t>Příplatek k dočasné mobilní semaforové soupravě se 2 semafory za první a ZKD den použití</t>
  </si>
  <si>
    <t>-1637580912</t>
  </si>
  <si>
    <t>49</t>
  </si>
  <si>
    <t>913911112</t>
  </si>
  <si>
    <t>Montáž a demontáž akumulátoru dočasného dopravního značení olověného 12 V/55 Ah</t>
  </si>
  <si>
    <t>-2076754467</t>
  </si>
  <si>
    <t>50</t>
  </si>
  <si>
    <t>913911122</t>
  </si>
  <si>
    <t>Montáž a demontáž dočasného zásobníku ocelového na akumulátor a řídící jednotku</t>
  </si>
  <si>
    <t>1914289409</t>
  </si>
  <si>
    <t>51</t>
  </si>
  <si>
    <t>913911212</t>
  </si>
  <si>
    <t>Příplatek k dočasnému akumulátor 12V/55 Ah za první a ZKD den použití</t>
  </si>
  <si>
    <t>1483849924</t>
  </si>
  <si>
    <t>52</t>
  </si>
  <si>
    <t>913911222</t>
  </si>
  <si>
    <t>Příplatek k dočasnému ocelovému zásobníku na akumulátor za první a ZKD den použití</t>
  </si>
  <si>
    <t>-2087534113</t>
  </si>
  <si>
    <t>53</t>
  </si>
  <si>
    <t>915221111</t>
  </si>
  <si>
    <t>Vodorovné dopravní značení vodící čáry souvislé š 250 mm bílý plast</t>
  </si>
  <si>
    <t>-575689856</t>
  </si>
  <si>
    <t xml:space="preserve">659+661   "dle situace - V4  0,250m</t>
  </si>
  <si>
    <t>54</t>
  </si>
  <si>
    <t>915221122</t>
  </si>
  <si>
    <t>Vodorovné dopravní značení vodící čáry přerušované š 250 mm retroreflexní bílý plast</t>
  </si>
  <si>
    <t>-1499909294</t>
  </si>
  <si>
    <t xml:space="preserve">2*3*6  "V5 na obou stranách uzávěry x délka 3m x 6 etap</t>
  </si>
  <si>
    <t>55</t>
  </si>
  <si>
    <t>915611111</t>
  </si>
  <si>
    <t>Předznačení vodorovného liniového značení</t>
  </si>
  <si>
    <t>1628380519</t>
  </si>
  <si>
    <t xml:space="preserve">Poznámka k položce:
dle pol. 915211111
</t>
  </si>
  <si>
    <t>56</t>
  </si>
  <si>
    <t>919413121</t>
  </si>
  <si>
    <t>Vtoková jímka z betonu prostého se zvýšenými nároky na prostředí pro propustek z trub do DN 800</t>
  </si>
  <si>
    <t>1618202205</t>
  </si>
  <si>
    <t>Poznámka k položce:
Horská vpust s plastovou mříží C250 vč. podkladního bet. lože tl. 0,1m, C 20/25</t>
  </si>
  <si>
    <t>57</t>
  </si>
  <si>
    <t>919521110</t>
  </si>
  <si>
    <t>Zřízení silničního propustku z trub betonových nebo ŽB DN 300</t>
  </si>
  <si>
    <t>-1094616761</t>
  </si>
  <si>
    <t xml:space="preserve">8,17+18,11   "dle výkresu propustku vč. bet.lože tl. 0,1m a ŠP lože tl. 0,15m</t>
  </si>
  <si>
    <t>58</t>
  </si>
  <si>
    <t>28611156</t>
  </si>
  <si>
    <t>trubka kanalizační PVC DN 315x2000 mm SN8</t>
  </si>
  <si>
    <t>1955880692</t>
  </si>
  <si>
    <t>9+19</t>
  </si>
  <si>
    <t>59</t>
  </si>
  <si>
    <t>919535558</t>
  </si>
  <si>
    <t>Obetonování trubního propustku betonem prostým tř. C 20/25</t>
  </si>
  <si>
    <t>-970376742</t>
  </si>
  <si>
    <t xml:space="preserve">(8,17+18,11)*((0,5*0,1*2)+(0,3*0,1*2))*1,1   "délka x plocha x koef. pro zaoblení</t>
  </si>
  <si>
    <t>60</t>
  </si>
  <si>
    <t>919732211</t>
  </si>
  <si>
    <t>Styčná spára napojení nového živičného povrchu na stávající za tepla š 15 mm hl 25 mm s prořezáním</t>
  </si>
  <si>
    <t>-867363619</t>
  </si>
  <si>
    <t>61</t>
  </si>
  <si>
    <t>919735111</t>
  </si>
  <si>
    <t>Řezání stávajícího živičného krytu hl do 50 mm</t>
  </si>
  <si>
    <t>-351582714</t>
  </si>
  <si>
    <t xml:space="preserve">17+7   "před frézováním na ZÚ a na KÚ</t>
  </si>
  <si>
    <t>62</t>
  </si>
  <si>
    <t>935111211</t>
  </si>
  <si>
    <t>Osazení příkopového žlabu do štěrkopísku tl 100 mm z betonových tvárnic š 800 mm</t>
  </si>
  <si>
    <t>-782158889</t>
  </si>
  <si>
    <t xml:space="preserve">Poznámka k položce:
dle pol. 966008212
</t>
  </si>
  <si>
    <t xml:space="preserve">263+256   "dle situace vlevo a vpravo</t>
  </si>
  <si>
    <t>63</t>
  </si>
  <si>
    <t>59227016</t>
  </si>
  <si>
    <t>žlabovka betonová s lomenými stěnami příkopová 300x650x245mm</t>
  </si>
  <si>
    <t>1400665585</t>
  </si>
  <si>
    <t>64</t>
  </si>
  <si>
    <t>938902152</t>
  </si>
  <si>
    <t>Čistění příkopů strojně příkopovou frézou š dna přes 400 mm</t>
  </si>
  <si>
    <t>-298724060</t>
  </si>
  <si>
    <t xml:space="preserve">263-95   "cca km 16,000 vlevo dle situace - mimo stáv. příkopovou tvárnici</t>
  </si>
  <si>
    <t>65</t>
  </si>
  <si>
    <t>938902322</t>
  </si>
  <si>
    <t>Čištění rigolů ručně při tl. nánosu do 100 mm</t>
  </si>
  <si>
    <t>-865294619</t>
  </si>
  <si>
    <t>Poznámka k položce:
dle pol. 599142112R</t>
  </si>
  <si>
    <t>66</t>
  </si>
  <si>
    <t>938909331</t>
  </si>
  <si>
    <t>Čištění vozovek metením ručně podkladu nebo krytu betonového nebo živičného</t>
  </si>
  <si>
    <t>786815035</t>
  </si>
  <si>
    <t>Poznámka k položce:
po frézování</t>
  </si>
  <si>
    <t>67</t>
  </si>
  <si>
    <t>938909612</t>
  </si>
  <si>
    <t>Odstranění nánosu na krajnicích tl do 200 mm</t>
  </si>
  <si>
    <t>-169464818</t>
  </si>
  <si>
    <t>Poznámka k položce:
stržení krajnice vč. naložení na dopr. prostředek</t>
  </si>
  <si>
    <t xml:space="preserve">660*1,0*2   "délka x odhadnutá šířka - dle situace km 15,760 - 16,420 vlevo i vpravo</t>
  </si>
  <si>
    <t>68</t>
  </si>
  <si>
    <t>966005311</t>
  </si>
  <si>
    <t>Rozebrání a odstranění silničního svodidla s jednou pásnicí</t>
  </si>
  <si>
    <t>1392775157</t>
  </si>
  <si>
    <t xml:space="preserve">(100+152)+(168+48)    "dle situace vlevo + vpravo</t>
  </si>
  <si>
    <t>69</t>
  </si>
  <si>
    <t>966005921</t>
  </si>
  <si>
    <t>Příplatek za odstranění směrového sloupku ze svodidla</t>
  </si>
  <si>
    <t>-428472479</t>
  </si>
  <si>
    <t xml:space="preserve">468/10     "odhad</t>
  </si>
  <si>
    <t xml:space="preserve">3   "odstranění nástavců na nedemontovaném svodidle na KÚ vpravo</t>
  </si>
  <si>
    <t>70</t>
  </si>
  <si>
    <t>966006132</t>
  </si>
  <si>
    <t>Odstranění značek dopravních nebo orientačních se sloupky s betonovými patkami</t>
  </si>
  <si>
    <t>1395469558</t>
  </si>
  <si>
    <t>71</t>
  </si>
  <si>
    <t>966006211</t>
  </si>
  <si>
    <t>Odstranění svislých dopravních značek ze sloupů, sloupků nebo konzol</t>
  </si>
  <si>
    <t>298711329</t>
  </si>
  <si>
    <t>72</t>
  </si>
  <si>
    <t>966008212</t>
  </si>
  <si>
    <t>Bourání odvodňovacího žlabu z betonových příkopových tvárnic š do 800 mm</t>
  </si>
  <si>
    <t>715341933</t>
  </si>
  <si>
    <t xml:space="preserve">95+256   "km 15,870-15,964 a km 15,770 - 16,023 dle situace</t>
  </si>
  <si>
    <t>73</t>
  </si>
  <si>
    <t>966071822</t>
  </si>
  <si>
    <t>Rozebrání oplocení z drátěného pletiva se čtvercovými oky výšky do 2,0 m</t>
  </si>
  <si>
    <t>360967790</t>
  </si>
  <si>
    <t xml:space="preserve">Poznámka k položce:
km 16,050 - 16,200 vpravo dle situace
</t>
  </si>
  <si>
    <t>997</t>
  </si>
  <si>
    <t>Přesun sutě</t>
  </si>
  <si>
    <t>74</t>
  </si>
  <si>
    <t>997221571</t>
  </si>
  <si>
    <t>Vodorovná doprava vybouraných hmot do 1 km</t>
  </si>
  <si>
    <t>t</t>
  </si>
  <si>
    <t>1628291132</t>
  </si>
  <si>
    <t xml:space="preserve">122,85   "dle pol. 966008212 - vybourané příkopové tvárnice</t>
  </si>
  <si>
    <t xml:space="preserve">(0,492+0,028)   "dle pol. 966006123 a 966005211 - vybourané značky</t>
  </si>
  <si>
    <t xml:space="preserve">19,656   "dle pol. 966005311 - demontované svodidlo</t>
  </si>
  <si>
    <t>75</t>
  </si>
  <si>
    <t>997221579</t>
  </si>
  <si>
    <t>Příplatek ZKD 1 km u vodorovné dopravy vybouraných hmot</t>
  </si>
  <si>
    <t>1936137869</t>
  </si>
  <si>
    <t xml:space="preserve">Poznámka k položce:
odhad skládky 15 km </t>
  </si>
  <si>
    <t>143,026*14 'Přepočtené koeficientem množství</t>
  </si>
  <si>
    <t>76</t>
  </si>
  <si>
    <t>997221815</t>
  </si>
  <si>
    <t>Poplatek za uložení na skládce (skládkovné) stavebního odpadu betonového kód odpadu 170 101</t>
  </si>
  <si>
    <t>-1461589631</t>
  </si>
  <si>
    <t xml:space="preserve">Poznámka k položce:
vybourané příkopové tvárnice
</t>
  </si>
  <si>
    <t>77</t>
  </si>
  <si>
    <t>997221855</t>
  </si>
  <si>
    <t>Poplatek za uložení na skládce (skládkovné) zeminy a kameniva kód odpadu 170 504</t>
  </si>
  <si>
    <t>-209373934</t>
  </si>
  <si>
    <t xml:space="preserve">33,592   "dle pol. 938902152 - z čištění příkopů</t>
  </si>
  <si>
    <t xml:space="preserve">332,64   "dle pol. 938909612 - ze stržení krajnic</t>
  </si>
  <si>
    <t xml:space="preserve">10,78*1,8   "dle pol. 162701105 - přebytek zeminy x koef. přepočtu na tuny</t>
  </si>
  <si>
    <t xml:space="preserve">11,008   "dle pol. 938902322 - z čištění rigolů</t>
  </si>
  <si>
    <t>VRN</t>
  </si>
  <si>
    <t>Vedlejší rozpočtové náklady</t>
  </si>
  <si>
    <t>VRN1</t>
  </si>
  <si>
    <t>Průzkumné, geodetické a projektové práce</t>
  </si>
  <si>
    <t>78</t>
  </si>
  <si>
    <t>012203000</t>
  </si>
  <si>
    <t>Geodetické práce při provádění stavby</t>
  </si>
  <si>
    <t>…</t>
  </si>
  <si>
    <t>1024</t>
  </si>
  <si>
    <t>986221940</t>
  </si>
  <si>
    <t>79</t>
  </si>
  <si>
    <t>012303000</t>
  </si>
  <si>
    <t>Geodetické práce po výstavbě</t>
  </si>
  <si>
    <t>1620429020</t>
  </si>
  <si>
    <t>80</t>
  </si>
  <si>
    <t>013254000</t>
  </si>
  <si>
    <t>Dokumentace skutečného provedení stavby</t>
  </si>
  <si>
    <t>kpl</t>
  </si>
  <si>
    <t>153981379</t>
  </si>
  <si>
    <t>VRN4</t>
  </si>
  <si>
    <t>Inženýrská činnost</t>
  </si>
  <si>
    <t>81</t>
  </si>
  <si>
    <t>049103000</t>
  </si>
  <si>
    <t>Náklady vzniklé v souvislosti s realizací stavby</t>
  </si>
  <si>
    <t>33242204</t>
  </si>
  <si>
    <t>Poznámka k položce:
projednání DIO během výstavby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</si>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</sst>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17</v>
      </c>
      <c r="BS5" s="22" t="s">
        <v>8</v>
      </c>
    </row>
    <row r="6" ht="36.96" customHeight="1">
      <c r="B6" s="26"/>
      <c r="C6" s="27"/>
      <c r="D6" s="35" t="s">
        <v>18</v>
      </c>
      <c r="E6" s="27"/>
      <c r="F6" s="27"/>
      <c r="G6" s="27"/>
      <c r="H6" s="27"/>
      <c r="I6" s="27"/>
      <c r="J6" s="27"/>
      <c r="K6" s="36" t="s">
        <v>19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8</v>
      </c>
    </row>
    <row r="7" ht="14.4" customHeight="1">
      <c r="B7" s="26"/>
      <c r="C7" s="27"/>
      <c r="D7" s="38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22</v>
      </c>
      <c r="AL7" s="27"/>
      <c r="AM7" s="27"/>
      <c r="AN7" s="33" t="s">
        <v>21</v>
      </c>
      <c r="AO7" s="27"/>
      <c r="AP7" s="27"/>
      <c r="AQ7" s="29"/>
      <c r="BE7" s="37"/>
      <c r="BS7" s="22" t="s">
        <v>8</v>
      </c>
    </row>
    <row r="8" ht="14.4" customHeight="1">
      <c r="B8" s="26"/>
      <c r="C8" s="27"/>
      <c r="D8" s="38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25</v>
      </c>
      <c r="AL8" s="27"/>
      <c r="AM8" s="27"/>
      <c r="AN8" s="39" t="s">
        <v>26</v>
      </c>
      <c r="AO8" s="27"/>
      <c r="AP8" s="27"/>
      <c r="AQ8" s="29"/>
      <c r="BE8" s="37"/>
      <c r="BS8" s="22" t="s">
        <v>8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8</v>
      </c>
    </row>
    <row r="10" ht="14.4" customHeight="1">
      <c r="B10" s="26"/>
      <c r="C10" s="27"/>
      <c r="D10" s="38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28</v>
      </c>
      <c r="AL10" s="27"/>
      <c r="AM10" s="27"/>
      <c r="AN10" s="33" t="s">
        <v>21</v>
      </c>
      <c r="AO10" s="27"/>
      <c r="AP10" s="27"/>
      <c r="AQ10" s="29"/>
      <c r="BE10" s="37"/>
      <c r="BS10" s="22" t="s">
        <v>8</v>
      </c>
    </row>
    <row r="11" ht="18.48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30</v>
      </c>
      <c r="AL11" s="27"/>
      <c r="AM11" s="27"/>
      <c r="AN11" s="33" t="s">
        <v>21</v>
      </c>
      <c r="AO11" s="27"/>
      <c r="AP11" s="27"/>
      <c r="AQ11" s="29"/>
      <c r="BE11" s="37"/>
      <c r="BS11" s="22" t="s">
        <v>8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8</v>
      </c>
    </row>
    <row r="13" ht="14.4" customHeight="1">
      <c r="B13" s="26"/>
      <c r="C13" s="27"/>
      <c r="D13" s="38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28</v>
      </c>
      <c r="AL13" s="27"/>
      <c r="AM13" s="27"/>
      <c r="AN13" s="40" t="s">
        <v>32</v>
      </c>
      <c r="AO13" s="27"/>
      <c r="AP13" s="27"/>
      <c r="AQ13" s="29"/>
      <c r="BE13" s="37"/>
      <c r="BS13" s="22" t="s">
        <v>8</v>
      </c>
    </row>
    <row r="14">
      <c r="B14" s="26"/>
      <c r="C14" s="27"/>
      <c r="D14" s="27"/>
      <c r="E14" s="40" t="s">
        <v>32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30</v>
      </c>
      <c r="AL14" s="27"/>
      <c r="AM14" s="27"/>
      <c r="AN14" s="40" t="s">
        <v>32</v>
      </c>
      <c r="AO14" s="27"/>
      <c r="AP14" s="27"/>
      <c r="AQ14" s="29"/>
      <c r="BE14" s="37"/>
      <c r="BS14" s="22" t="s">
        <v>8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28</v>
      </c>
      <c r="AL16" s="27"/>
      <c r="AM16" s="27"/>
      <c r="AN16" s="33" t="s">
        <v>21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29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30</v>
      </c>
      <c r="AL17" s="27"/>
      <c r="AM17" s="27"/>
      <c r="AN17" s="33" t="s">
        <v>21</v>
      </c>
      <c r="AO17" s="27"/>
      <c r="AP17" s="27"/>
      <c r="AQ17" s="29"/>
      <c r="BE17" s="37"/>
      <c r="BS17" s="22" t="s">
        <v>34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35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16.5" customHeight="1">
      <c r="B20" s="26"/>
      <c r="C20" s="27"/>
      <c r="D20" s="27"/>
      <c r="E20" s="42" t="s">
        <v>21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34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36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37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38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39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40</v>
      </c>
      <c r="E26" s="52"/>
      <c r="F26" s="53" t="s">
        <v>41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42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43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44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45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46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47</v>
      </c>
      <c r="U32" s="59"/>
      <c r="V32" s="59"/>
      <c r="W32" s="59"/>
      <c r="X32" s="61" t="s">
        <v>48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49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1-0333-00/20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II/107 Kamenice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23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>Kamenice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25</v>
      </c>
      <c r="AJ44" s="72"/>
      <c r="AK44" s="72"/>
      <c r="AL44" s="72"/>
      <c r="AM44" s="83" t="str">
        <f>IF(AN8= "","",AN8)</f>
        <v>24. 9. 2018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27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 xml:space="preserve"> 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33</v>
      </c>
      <c r="AJ46" s="72"/>
      <c r="AK46" s="72"/>
      <c r="AL46" s="72"/>
      <c r="AM46" s="75" t="str">
        <f>IF(E17="","",E17)</f>
        <v xml:space="preserve"> </v>
      </c>
      <c r="AN46" s="75"/>
      <c r="AO46" s="75"/>
      <c r="AP46" s="75"/>
      <c r="AQ46" s="72"/>
      <c r="AR46" s="70"/>
      <c r="AS46" s="84" t="s">
        <v>50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31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51</v>
      </c>
      <c r="D49" s="95"/>
      <c r="E49" s="95"/>
      <c r="F49" s="95"/>
      <c r="G49" s="95"/>
      <c r="H49" s="96"/>
      <c r="I49" s="97" t="s">
        <v>52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53</v>
      </c>
      <c r="AH49" s="95"/>
      <c r="AI49" s="95"/>
      <c r="AJ49" s="95"/>
      <c r="AK49" s="95"/>
      <c r="AL49" s="95"/>
      <c r="AM49" s="95"/>
      <c r="AN49" s="97" t="s">
        <v>54</v>
      </c>
      <c r="AO49" s="95"/>
      <c r="AP49" s="95"/>
      <c r="AQ49" s="99" t="s">
        <v>55</v>
      </c>
      <c r="AR49" s="70"/>
      <c r="AS49" s="100" t="s">
        <v>56</v>
      </c>
      <c r="AT49" s="101" t="s">
        <v>57</v>
      </c>
      <c r="AU49" s="101" t="s">
        <v>58</v>
      </c>
      <c r="AV49" s="101" t="s">
        <v>59</v>
      </c>
      <c r="AW49" s="101" t="s">
        <v>60</v>
      </c>
      <c r="AX49" s="101" t="s">
        <v>61</v>
      </c>
      <c r="AY49" s="101" t="s">
        <v>62</v>
      </c>
      <c r="AZ49" s="101" t="s">
        <v>63</v>
      </c>
      <c r="BA49" s="101" t="s">
        <v>64</v>
      </c>
      <c r="BB49" s="101" t="s">
        <v>65</v>
      </c>
      <c r="BC49" s="101" t="s">
        <v>66</v>
      </c>
      <c r="BD49" s="102" t="s">
        <v>67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68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ROUND(AG52,2)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21</v>
      </c>
      <c r="AR51" s="81"/>
      <c r="AS51" s="111">
        <f>ROUND(AS52,2)</f>
        <v>0</v>
      </c>
      <c r="AT51" s="112">
        <f>ROUND(SUM(AV51:AW51),2)</f>
        <v>0</v>
      </c>
      <c r="AU51" s="113">
        <f>ROUND(AU52,5)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ROUND(AZ52,2)</f>
        <v>0</v>
      </c>
      <c r="BA51" s="112">
        <f>ROUND(BA52,2)</f>
        <v>0</v>
      </c>
      <c r="BB51" s="112">
        <f>ROUND(BB52,2)</f>
        <v>0</v>
      </c>
      <c r="BC51" s="112">
        <f>ROUND(BC52,2)</f>
        <v>0</v>
      </c>
      <c r="BD51" s="114">
        <f>ROUND(BD52,2)</f>
        <v>0</v>
      </c>
      <c r="BS51" s="115" t="s">
        <v>69</v>
      </c>
      <c r="BT51" s="115" t="s">
        <v>70</v>
      </c>
      <c r="BU51" s="116" t="s">
        <v>71</v>
      </c>
      <c r="BV51" s="115" t="s">
        <v>72</v>
      </c>
      <c r="BW51" s="115" t="s">
        <v>7</v>
      </c>
      <c r="BX51" s="115" t="s">
        <v>73</v>
      </c>
      <c r="CL51" s="115" t="s">
        <v>21</v>
      </c>
    </row>
    <row r="52" s="5" customFormat="1" ht="16.5" customHeight="1">
      <c r="A52" s="117" t="s">
        <v>74</v>
      </c>
      <c r="B52" s="118"/>
      <c r="C52" s="119"/>
      <c r="D52" s="120" t="s">
        <v>75</v>
      </c>
      <c r="E52" s="120"/>
      <c r="F52" s="120"/>
      <c r="G52" s="120"/>
      <c r="H52" s="120"/>
      <c r="I52" s="121"/>
      <c r="J52" s="120" t="s">
        <v>76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'II-107 - Modernizace poze...'!J27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77</v>
      </c>
      <c r="AR52" s="124"/>
      <c r="AS52" s="125">
        <v>0</v>
      </c>
      <c r="AT52" s="126">
        <f>ROUND(SUM(AV52:AW52),2)</f>
        <v>0</v>
      </c>
      <c r="AU52" s="127">
        <f>'II-107 - Modernizace poze...'!P86</f>
        <v>0</v>
      </c>
      <c r="AV52" s="126">
        <f>'II-107 - Modernizace poze...'!J30</f>
        <v>0</v>
      </c>
      <c r="AW52" s="126">
        <f>'II-107 - Modernizace poze...'!J31</f>
        <v>0</v>
      </c>
      <c r="AX52" s="126">
        <f>'II-107 - Modernizace poze...'!J32</f>
        <v>0</v>
      </c>
      <c r="AY52" s="126">
        <f>'II-107 - Modernizace poze...'!J33</f>
        <v>0</v>
      </c>
      <c r="AZ52" s="126">
        <f>'II-107 - Modernizace poze...'!F30</f>
        <v>0</v>
      </c>
      <c r="BA52" s="126">
        <f>'II-107 - Modernizace poze...'!F31</f>
        <v>0</v>
      </c>
      <c r="BB52" s="126">
        <f>'II-107 - Modernizace poze...'!F32</f>
        <v>0</v>
      </c>
      <c r="BC52" s="126">
        <f>'II-107 - Modernizace poze...'!F33</f>
        <v>0</v>
      </c>
      <c r="BD52" s="128">
        <f>'II-107 - Modernizace poze...'!F34</f>
        <v>0</v>
      </c>
      <c r="BT52" s="129" t="s">
        <v>78</v>
      </c>
      <c r="BV52" s="129" t="s">
        <v>72</v>
      </c>
      <c r="BW52" s="129" t="s">
        <v>79</v>
      </c>
      <c r="BX52" s="129" t="s">
        <v>7</v>
      </c>
      <c r="CL52" s="129" t="s">
        <v>21</v>
      </c>
      <c r="CM52" s="129" t="s">
        <v>80</v>
      </c>
    </row>
    <row r="53" s="1" customFormat="1" ht="30" customHeight="1">
      <c r="B53" s="44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0"/>
    </row>
    <row r="54" s="1" customFormat="1" ht="6.96" customHeight="1">
      <c r="B54" s="65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70"/>
    </row>
  </sheetData>
  <sheetProtection sheet="1" formatColumns="0" formatRows="0" objects="1" scenarios="1" spinCount="100000" saltValue="iSlhYYgo/0TCBsSe4RrgTfsKyiEHiWp4QEdYJr2UaLoKjeB8W7lAyYr3BMuf7H9yAnWlHVE9yPj6NiNxESs9kA==" hashValue="VeZTXs0/GZ2INwCmQhydw1T0nu4T8RoE3AL7si7mnZxMN2A6qiF2x4W7CTfW+JIcFwbB2lrylt0Yiuk71vsrfA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II-107 - Modernizace poze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1"/>
      <c r="C1" s="131"/>
      <c r="D1" s="132" t="s">
        <v>1</v>
      </c>
      <c r="E1" s="131"/>
      <c r="F1" s="133" t="s">
        <v>81</v>
      </c>
      <c r="G1" s="133" t="s">
        <v>82</v>
      </c>
      <c r="H1" s="133"/>
      <c r="I1" s="134"/>
      <c r="J1" s="133" t="s">
        <v>83</v>
      </c>
      <c r="K1" s="132" t="s">
        <v>84</v>
      </c>
      <c r="L1" s="133" t="s">
        <v>85</v>
      </c>
      <c r="M1" s="133"/>
      <c r="N1" s="133"/>
      <c r="O1" s="133"/>
      <c r="P1" s="133"/>
      <c r="Q1" s="133"/>
      <c r="R1" s="133"/>
      <c r="S1" s="133"/>
      <c r="T1" s="133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79</v>
      </c>
    </row>
    <row r="3" ht="6.96" customHeight="1">
      <c r="B3" s="23"/>
      <c r="C3" s="24"/>
      <c r="D3" s="24"/>
      <c r="E3" s="24"/>
      <c r="F3" s="24"/>
      <c r="G3" s="24"/>
      <c r="H3" s="24"/>
      <c r="I3" s="135"/>
      <c r="J3" s="24"/>
      <c r="K3" s="25"/>
      <c r="AT3" s="22" t="s">
        <v>80</v>
      </c>
    </row>
    <row r="4" ht="36.96" customHeight="1">
      <c r="B4" s="26"/>
      <c r="C4" s="27"/>
      <c r="D4" s="28" t="s">
        <v>86</v>
      </c>
      <c r="E4" s="27"/>
      <c r="F4" s="27"/>
      <c r="G4" s="27"/>
      <c r="H4" s="27"/>
      <c r="I4" s="136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36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36"/>
      <c r="J6" s="27"/>
      <c r="K6" s="29"/>
    </row>
    <row r="7" ht="16.5" customHeight="1">
      <c r="B7" s="26"/>
      <c r="C7" s="27"/>
      <c r="D7" s="27"/>
      <c r="E7" s="137" t="str">
        <f>'Rekapitulace stavby'!K6</f>
        <v>II/107 Kamenice</v>
      </c>
      <c r="F7" s="38"/>
      <c r="G7" s="38"/>
      <c r="H7" s="38"/>
      <c r="I7" s="136"/>
      <c r="J7" s="27"/>
      <c r="K7" s="29"/>
    </row>
    <row r="8" s="1" customFormat="1">
      <c r="B8" s="44"/>
      <c r="C8" s="45"/>
      <c r="D8" s="38" t="s">
        <v>87</v>
      </c>
      <c r="E8" s="45"/>
      <c r="F8" s="45"/>
      <c r="G8" s="45"/>
      <c r="H8" s="45"/>
      <c r="I8" s="138"/>
      <c r="J8" s="45"/>
      <c r="K8" s="49"/>
    </row>
    <row r="9" s="1" customFormat="1" ht="36.96" customHeight="1">
      <c r="B9" s="44"/>
      <c r="C9" s="45"/>
      <c r="D9" s="45"/>
      <c r="E9" s="139" t="s">
        <v>88</v>
      </c>
      <c r="F9" s="45"/>
      <c r="G9" s="45"/>
      <c r="H9" s="45"/>
      <c r="I9" s="138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38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0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0" t="s">
        <v>25</v>
      </c>
      <c r="J12" s="141" t="str">
        <f>'Rekapitulace stavby'!AN8</f>
        <v>24. 9. 2018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38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0" t="s">
        <v>28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0" t="s">
        <v>30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38"/>
      <c r="J16" s="45"/>
      <c r="K16" s="49"/>
    </row>
    <row r="17" s="1" customFormat="1" ht="14.4" customHeight="1">
      <c r="B17" s="44"/>
      <c r="C17" s="45"/>
      <c r="D17" s="38" t="s">
        <v>31</v>
      </c>
      <c r="E17" s="45"/>
      <c r="F17" s="45"/>
      <c r="G17" s="45"/>
      <c r="H17" s="45"/>
      <c r="I17" s="140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0" t="s">
        <v>30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38"/>
      <c r="J19" s="45"/>
      <c r="K19" s="49"/>
    </row>
    <row r="20" s="1" customFormat="1" ht="14.4" customHeight="1">
      <c r="B20" s="44"/>
      <c r="C20" s="45"/>
      <c r="D20" s="38" t="s">
        <v>33</v>
      </c>
      <c r="E20" s="45"/>
      <c r="F20" s="45"/>
      <c r="G20" s="45"/>
      <c r="H20" s="45"/>
      <c r="I20" s="140" t="s">
        <v>28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0" t="s">
        <v>30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38"/>
      <c r="J22" s="45"/>
      <c r="K22" s="49"/>
    </row>
    <row r="23" s="1" customFormat="1" ht="14.4" customHeight="1">
      <c r="B23" s="44"/>
      <c r="C23" s="45"/>
      <c r="D23" s="38" t="s">
        <v>35</v>
      </c>
      <c r="E23" s="45"/>
      <c r="F23" s="45"/>
      <c r="G23" s="45"/>
      <c r="H23" s="45"/>
      <c r="I23" s="138"/>
      <c r="J23" s="45"/>
      <c r="K23" s="49"/>
    </row>
    <row r="24" s="6" customFormat="1" ht="16.5" customHeight="1">
      <c r="B24" s="142"/>
      <c r="C24" s="143"/>
      <c r="D24" s="143"/>
      <c r="E24" s="42" t="s">
        <v>21</v>
      </c>
      <c r="F24" s="42"/>
      <c r="G24" s="42"/>
      <c r="H24" s="42"/>
      <c r="I24" s="144"/>
      <c r="J24" s="143"/>
      <c r="K24" s="145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38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46"/>
      <c r="J26" s="104"/>
      <c r="K26" s="147"/>
    </row>
    <row r="27" s="1" customFormat="1" ht="25.44" customHeight="1">
      <c r="B27" s="44"/>
      <c r="C27" s="45"/>
      <c r="D27" s="148" t="s">
        <v>36</v>
      </c>
      <c r="E27" s="45"/>
      <c r="F27" s="45"/>
      <c r="G27" s="45"/>
      <c r="H27" s="45"/>
      <c r="I27" s="138"/>
      <c r="J27" s="149">
        <f>ROUND(J86,2)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46"/>
      <c r="J28" s="104"/>
      <c r="K28" s="147"/>
    </row>
    <row r="29" s="1" customFormat="1" ht="14.4" customHeight="1">
      <c r="B29" s="44"/>
      <c r="C29" s="45"/>
      <c r="D29" s="45"/>
      <c r="E29" s="45"/>
      <c r="F29" s="50" t="s">
        <v>38</v>
      </c>
      <c r="G29" s="45"/>
      <c r="H29" s="45"/>
      <c r="I29" s="150" t="s">
        <v>37</v>
      </c>
      <c r="J29" s="50" t="s">
        <v>39</v>
      </c>
      <c r="K29" s="49"/>
    </row>
    <row r="30" s="1" customFormat="1" ht="14.4" customHeight="1">
      <c r="B30" s="44"/>
      <c r="C30" s="45"/>
      <c r="D30" s="53" t="s">
        <v>40</v>
      </c>
      <c r="E30" s="53" t="s">
        <v>41</v>
      </c>
      <c r="F30" s="151">
        <f>ROUND(SUM(BE86:BE272), 2)</f>
        <v>0</v>
      </c>
      <c r="G30" s="45"/>
      <c r="H30" s="45"/>
      <c r="I30" s="152">
        <v>0.20999999999999999</v>
      </c>
      <c r="J30" s="151">
        <f>ROUND(ROUND((SUM(BE86:BE272)), 2)*I30, 2)</f>
        <v>0</v>
      </c>
      <c r="K30" s="49"/>
    </row>
    <row r="31" s="1" customFormat="1" ht="14.4" customHeight="1">
      <c r="B31" s="44"/>
      <c r="C31" s="45"/>
      <c r="D31" s="45"/>
      <c r="E31" s="53" t="s">
        <v>42</v>
      </c>
      <c r="F31" s="151">
        <f>ROUND(SUM(BF86:BF272), 2)</f>
        <v>0</v>
      </c>
      <c r="G31" s="45"/>
      <c r="H31" s="45"/>
      <c r="I31" s="152">
        <v>0.14999999999999999</v>
      </c>
      <c r="J31" s="151">
        <f>ROUND(ROUND((SUM(BF86:BF272)),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43</v>
      </c>
      <c r="F32" s="151">
        <f>ROUND(SUM(BG86:BG272), 2)</f>
        <v>0</v>
      </c>
      <c r="G32" s="45"/>
      <c r="H32" s="45"/>
      <c r="I32" s="152">
        <v>0.20999999999999999</v>
      </c>
      <c r="J32" s="151">
        <v>0</v>
      </c>
      <c r="K32" s="49"/>
    </row>
    <row r="33" hidden="1" s="1" customFormat="1" ht="14.4" customHeight="1">
      <c r="B33" s="44"/>
      <c r="C33" s="45"/>
      <c r="D33" s="45"/>
      <c r="E33" s="53" t="s">
        <v>44</v>
      </c>
      <c r="F33" s="151">
        <f>ROUND(SUM(BH86:BH272), 2)</f>
        <v>0</v>
      </c>
      <c r="G33" s="45"/>
      <c r="H33" s="45"/>
      <c r="I33" s="152">
        <v>0.14999999999999999</v>
      </c>
      <c r="J33" s="151">
        <v>0</v>
      </c>
      <c r="K33" s="49"/>
    </row>
    <row r="34" hidden="1" s="1" customFormat="1" ht="14.4" customHeight="1">
      <c r="B34" s="44"/>
      <c r="C34" s="45"/>
      <c r="D34" s="45"/>
      <c r="E34" s="53" t="s">
        <v>45</v>
      </c>
      <c r="F34" s="151">
        <f>ROUND(SUM(BI86:BI272), 2)</f>
        <v>0</v>
      </c>
      <c r="G34" s="45"/>
      <c r="H34" s="45"/>
      <c r="I34" s="152">
        <v>0</v>
      </c>
      <c r="J34" s="151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38"/>
      <c r="J35" s="45"/>
      <c r="K35" s="49"/>
    </row>
    <row r="36" s="1" customFormat="1" ht="25.44" customHeight="1">
      <c r="B36" s="44"/>
      <c r="C36" s="153"/>
      <c r="D36" s="154" t="s">
        <v>46</v>
      </c>
      <c r="E36" s="96"/>
      <c r="F36" s="96"/>
      <c r="G36" s="155" t="s">
        <v>47</v>
      </c>
      <c r="H36" s="156" t="s">
        <v>48</v>
      </c>
      <c r="I36" s="157"/>
      <c r="J36" s="158">
        <f>SUM(J27:J34)</f>
        <v>0</v>
      </c>
      <c r="K36" s="159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0"/>
      <c r="J37" s="66"/>
      <c r="K37" s="67"/>
    </row>
    <row r="41" s="1" customFormat="1" ht="6.96" customHeight="1">
      <c r="B41" s="161"/>
      <c r="C41" s="162"/>
      <c r="D41" s="162"/>
      <c r="E41" s="162"/>
      <c r="F41" s="162"/>
      <c r="G41" s="162"/>
      <c r="H41" s="162"/>
      <c r="I41" s="163"/>
      <c r="J41" s="162"/>
      <c r="K41" s="164"/>
    </row>
    <row r="42" s="1" customFormat="1" ht="36.96" customHeight="1">
      <c r="B42" s="44"/>
      <c r="C42" s="28" t="s">
        <v>89</v>
      </c>
      <c r="D42" s="45"/>
      <c r="E42" s="45"/>
      <c r="F42" s="45"/>
      <c r="G42" s="45"/>
      <c r="H42" s="45"/>
      <c r="I42" s="138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38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38"/>
      <c r="J44" s="45"/>
      <c r="K44" s="49"/>
    </row>
    <row r="45" s="1" customFormat="1" ht="16.5" customHeight="1">
      <c r="B45" s="44"/>
      <c r="C45" s="45"/>
      <c r="D45" s="45"/>
      <c r="E45" s="137" t="str">
        <f>E7</f>
        <v>II/107 Kamenice</v>
      </c>
      <c r="F45" s="38"/>
      <c r="G45" s="38"/>
      <c r="H45" s="38"/>
      <c r="I45" s="138"/>
      <c r="J45" s="45"/>
      <c r="K45" s="49"/>
    </row>
    <row r="46" s="1" customFormat="1" ht="14.4" customHeight="1">
      <c r="B46" s="44"/>
      <c r="C46" s="38" t="s">
        <v>87</v>
      </c>
      <c r="D46" s="45"/>
      <c r="E46" s="45"/>
      <c r="F46" s="45"/>
      <c r="G46" s="45"/>
      <c r="H46" s="45"/>
      <c r="I46" s="138"/>
      <c r="J46" s="45"/>
      <c r="K46" s="49"/>
    </row>
    <row r="47" s="1" customFormat="1" ht="17.25" customHeight="1">
      <c r="B47" s="44"/>
      <c r="C47" s="45"/>
      <c r="D47" s="45"/>
      <c r="E47" s="139" t="str">
        <f>E9</f>
        <v>II/107 - Modernizace pozemní komunikace</v>
      </c>
      <c r="F47" s="45"/>
      <c r="G47" s="45"/>
      <c r="H47" s="45"/>
      <c r="I47" s="138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38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Kamenice</v>
      </c>
      <c r="G49" s="45"/>
      <c r="H49" s="45"/>
      <c r="I49" s="140" t="s">
        <v>25</v>
      </c>
      <c r="J49" s="141" t="str">
        <f>IF(J12="","",J12)</f>
        <v>24. 9. 2018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38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 xml:space="preserve"> </v>
      </c>
      <c r="G51" s="45"/>
      <c r="H51" s="45"/>
      <c r="I51" s="140" t="s">
        <v>33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31</v>
      </c>
      <c r="D52" s="45"/>
      <c r="E52" s="45"/>
      <c r="F52" s="33" t="str">
        <f>IF(E18="","",E18)</f>
        <v/>
      </c>
      <c r="G52" s="45"/>
      <c r="H52" s="45"/>
      <c r="I52" s="138"/>
      <c r="J52" s="165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38"/>
      <c r="J53" s="45"/>
      <c r="K53" s="49"/>
    </row>
    <row r="54" s="1" customFormat="1" ht="29.28" customHeight="1">
      <c r="B54" s="44"/>
      <c r="C54" s="166" t="s">
        <v>90</v>
      </c>
      <c r="D54" s="153"/>
      <c r="E54" s="153"/>
      <c r="F54" s="153"/>
      <c r="G54" s="153"/>
      <c r="H54" s="153"/>
      <c r="I54" s="167"/>
      <c r="J54" s="168" t="s">
        <v>91</v>
      </c>
      <c r="K54" s="169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38"/>
      <c r="J55" s="45"/>
      <c r="K55" s="49"/>
    </row>
    <row r="56" s="1" customFormat="1" ht="29.28" customHeight="1">
      <c r="B56" s="44"/>
      <c r="C56" s="170" t="s">
        <v>92</v>
      </c>
      <c r="D56" s="45"/>
      <c r="E56" s="45"/>
      <c r="F56" s="45"/>
      <c r="G56" s="45"/>
      <c r="H56" s="45"/>
      <c r="I56" s="138"/>
      <c r="J56" s="149">
        <f>J86</f>
        <v>0</v>
      </c>
      <c r="K56" s="49"/>
      <c r="AU56" s="22" t="s">
        <v>93</v>
      </c>
    </row>
    <row r="57" s="7" customFormat="1" ht="24.96" customHeight="1">
      <c r="B57" s="171"/>
      <c r="C57" s="172"/>
      <c r="D57" s="173" t="s">
        <v>94</v>
      </c>
      <c r="E57" s="174"/>
      <c r="F57" s="174"/>
      <c r="G57" s="174"/>
      <c r="H57" s="174"/>
      <c r="I57" s="175"/>
      <c r="J57" s="176">
        <f>J87</f>
        <v>0</v>
      </c>
      <c r="K57" s="177"/>
    </row>
    <row r="58" s="8" customFormat="1" ht="19.92" customHeight="1">
      <c r="B58" s="178"/>
      <c r="C58" s="179"/>
      <c r="D58" s="180" t="s">
        <v>95</v>
      </c>
      <c r="E58" s="181"/>
      <c r="F58" s="181"/>
      <c r="G58" s="181"/>
      <c r="H58" s="181"/>
      <c r="I58" s="182"/>
      <c r="J58" s="183">
        <f>J88</f>
        <v>0</v>
      </c>
      <c r="K58" s="184"/>
    </row>
    <row r="59" s="8" customFormat="1" ht="19.92" customHeight="1">
      <c r="B59" s="178"/>
      <c r="C59" s="179"/>
      <c r="D59" s="180" t="s">
        <v>96</v>
      </c>
      <c r="E59" s="181"/>
      <c r="F59" s="181"/>
      <c r="G59" s="181"/>
      <c r="H59" s="181"/>
      <c r="I59" s="182"/>
      <c r="J59" s="183">
        <f>J127</f>
        <v>0</v>
      </c>
      <c r="K59" s="184"/>
    </row>
    <row r="60" s="8" customFormat="1" ht="19.92" customHeight="1">
      <c r="B60" s="178"/>
      <c r="C60" s="179"/>
      <c r="D60" s="180" t="s">
        <v>97</v>
      </c>
      <c r="E60" s="181"/>
      <c r="F60" s="181"/>
      <c r="G60" s="181"/>
      <c r="H60" s="181"/>
      <c r="I60" s="182"/>
      <c r="J60" s="183">
        <f>J133</f>
        <v>0</v>
      </c>
      <c r="K60" s="184"/>
    </row>
    <row r="61" s="8" customFormat="1" ht="19.92" customHeight="1">
      <c r="B61" s="178"/>
      <c r="C61" s="179"/>
      <c r="D61" s="180" t="s">
        <v>98</v>
      </c>
      <c r="E61" s="181"/>
      <c r="F61" s="181"/>
      <c r="G61" s="181"/>
      <c r="H61" s="181"/>
      <c r="I61" s="182"/>
      <c r="J61" s="183">
        <f>J164</f>
        <v>0</v>
      </c>
      <c r="K61" s="184"/>
    </row>
    <row r="62" s="8" customFormat="1" ht="19.92" customHeight="1">
      <c r="B62" s="178"/>
      <c r="C62" s="179"/>
      <c r="D62" s="180" t="s">
        <v>99</v>
      </c>
      <c r="E62" s="181"/>
      <c r="F62" s="181"/>
      <c r="G62" s="181"/>
      <c r="H62" s="181"/>
      <c r="I62" s="182"/>
      <c r="J62" s="183">
        <f>J172</f>
        <v>0</v>
      </c>
      <c r="K62" s="184"/>
    </row>
    <row r="63" s="8" customFormat="1" ht="19.92" customHeight="1">
      <c r="B63" s="178"/>
      <c r="C63" s="179"/>
      <c r="D63" s="180" t="s">
        <v>100</v>
      </c>
      <c r="E63" s="181"/>
      <c r="F63" s="181"/>
      <c r="G63" s="181"/>
      <c r="H63" s="181"/>
      <c r="I63" s="182"/>
      <c r="J63" s="183">
        <f>J248</f>
        <v>0</v>
      </c>
      <c r="K63" s="184"/>
    </row>
    <row r="64" s="7" customFormat="1" ht="24.96" customHeight="1">
      <c r="B64" s="171"/>
      <c r="C64" s="172"/>
      <c r="D64" s="173" t="s">
        <v>101</v>
      </c>
      <c r="E64" s="174"/>
      <c r="F64" s="174"/>
      <c r="G64" s="174"/>
      <c r="H64" s="174"/>
      <c r="I64" s="175"/>
      <c r="J64" s="176">
        <f>J265</f>
        <v>0</v>
      </c>
      <c r="K64" s="177"/>
    </row>
    <row r="65" s="8" customFormat="1" ht="19.92" customHeight="1">
      <c r="B65" s="178"/>
      <c r="C65" s="179"/>
      <c r="D65" s="180" t="s">
        <v>102</v>
      </c>
      <c r="E65" s="181"/>
      <c r="F65" s="181"/>
      <c r="G65" s="181"/>
      <c r="H65" s="181"/>
      <c r="I65" s="182"/>
      <c r="J65" s="183">
        <f>J266</f>
        <v>0</v>
      </c>
      <c r="K65" s="184"/>
    </row>
    <row r="66" s="8" customFormat="1" ht="19.92" customHeight="1">
      <c r="B66" s="178"/>
      <c r="C66" s="179"/>
      <c r="D66" s="180" t="s">
        <v>103</v>
      </c>
      <c r="E66" s="181"/>
      <c r="F66" s="181"/>
      <c r="G66" s="181"/>
      <c r="H66" s="181"/>
      <c r="I66" s="182"/>
      <c r="J66" s="183">
        <f>J270</f>
        <v>0</v>
      </c>
      <c r="K66" s="184"/>
    </row>
    <row r="67" s="1" customFormat="1" ht="21.84" customHeight="1">
      <c r="B67" s="44"/>
      <c r="C67" s="45"/>
      <c r="D67" s="45"/>
      <c r="E67" s="45"/>
      <c r="F67" s="45"/>
      <c r="G67" s="45"/>
      <c r="H67" s="45"/>
      <c r="I67" s="138"/>
      <c r="J67" s="45"/>
      <c r="K67" s="49"/>
    </row>
    <row r="68" s="1" customFormat="1" ht="6.96" customHeight="1">
      <c r="B68" s="65"/>
      <c r="C68" s="66"/>
      <c r="D68" s="66"/>
      <c r="E68" s="66"/>
      <c r="F68" s="66"/>
      <c r="G68" s="66"/>
      <c r="H68" s="66"/>
      <c r="I68" s="160"/>
      <c r="J68" s="66"/>
      <c r="K68" s="67"/>
    </row>
    <row r="72" s="1" customFormat="1" ht="6.96" customHeight="1">
      <c r="B72" s="68"/>
      <c r="C72" s="69"/>
      <c r="D72" s="69"/>
      <c r="E72" s="69"/>
      <c r="F72" s="69"/>
      <c r="G72" s="69"/>
      <c r="H72" s="69"/>
      <c r="I72" s="163"/>
      <c r="J72" s="69"/>
      <c r="K72" s="69"/>
      <c r="L72" s="70"/>
    </row>
    <row r="73" s="1" customFormat="1" ht="36.96" customHeight="1">
      <c r="B73" s="44"/>
      <c r="C73" s="71" t="s">
        <v>104</v>
      </c>
      <c r="D73" s="72"/>
      <c r="E73" s="72"/>
      <c r="F73" s="72"/>
      <c r="G73" s="72"/>
      <c r="H73" s="72"/>
      <c r="I73" s="185"/>
      <c r="J73" s="72"/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5"/>
      <c r="J74" s="72"/>
      <c r="K74" s="72"/>
      <c r="L74" s="70"/>
    </row>
    <row r="75" s="1" customFormat="1" ht="14.4" customHeight="1">
      <c r="B75" s="44"/>
      <c r="C75" s="74" t="s">
        <v>18</v>
      </c>
      <c r="D75" s="72"/>
      <c r="E75" s="72"/>
      <c r="F75" s="72"/>
      <c r="G75" s="72"/>
      <c r="H75" s="72"/>
      <c r="I75" s="185"/>
      <c r="J75" s="72"/>
      <c r="K75" s="72"/>
      <c r="L75" s="70"/>
    </row>
    <row r="76" s="1" customFormat="1" ht="16.5" customHeight="1">
      <c r="B76" s="44"/>
      <c r="C76" s="72"/>
      <c r="D76" s="72"/>
      <c r="E76" s="186" t="str">
        <f>E7</f>
        <v>II/107 Kamenice</v>
      </c>
      <c r="F76" s="74"/>
      <c r="G76" s="74"/>
      <c r="H76" s="74"/>
      <c r="I76" s="185"/>
      <c r="J76" s="72"/>
      <c r="K76" s="72"/>
      <c r="L76" s="70"/>
    </row>
    <row r="77" s="1" customFormat="1" ht="14.4" customHeight="1">
      <c r="B77" s="44"/>
      <c r="C77" s="74" t="s">
        <v>87</v>
      </c>
      <c r="D77" s="72"/>
      <c r="E77" s="72"/>
      <c r="F77" s="72"/>
      <c r="G77" s="72"/>
      <c r="H77" s="72"/>
      <c r="I77" s="185"/>
      <c r="J77" s="72"/>
      <c r="K77" s="72"/>
      <c r="L77" s="70"/>
    </row>
    <row r="78" s="1" customFormat="1" ht="17.25" customHeight="1">
      <c r="B78" s="44"/>
      <c r="C78" s="72"/>
      <c r="D78" s="72"/>
      <c r="E78" s="80" t="str">
        <f>E9</f>
        <v>II/107 - Modernizace pozemní komunikace</v>
      </c>
      <c r="F78" s="72"/>
      <c r="G78" s="72"/>
      <c r="H78" s="72"/>
      <c r="I78" s="185"/>
      <c r="J78" s="72"/>
      <c r="K78" s="72"/>
      <c r="L78" s="70"/>
    </row>
    <row r="79" s="1" customFormat="1" ht="6.96" customHeight="1">
      <c r="B79" s="44"/>
      <c r="C79" s="72"/>
      <c r="D79" s="72"/>
      <c r="E79" s="72"/>
      <c r="F79" s="72"/>
      <c r="G79" s="72"/>
      <c r="H79" s="72"/>
      <c r="I79" s="185"/>
      <c r="J79" s="72"/>
      <c r="K79" s="72"/>
      <c r="L79" s="70"/>
    </row>
    <row r="80" s="1" customFormat="1" ht="18" customHeight="1">
      <c r="B80" s="44"/>
      <c r="C80" s="74" t="s">
        <v>23</v>
      </c>
      <c r="D80" s="72"/>
      <c r="E80" s="72"/>
      <c r="F80" s="187" t="str">
        <f>F12</f>
        <v>Kamenice</v>
      </c>
      <c r="G80" s="72"/>
      <c r="H80" s="72"/>
      <c r="I80" s="188" t="s">
        <v>25</v>
      </c>
      <c r="J80" s="83" t="str">
        <f>IF(J12="","",J12)</f>
        <v>24. 9. 2018</v>
      </c>
      <c r="K80" s="72"/>
      <c r="L80" s="70"/>
    </row>
    <row r="81" s="1" customFormat="1" ht="6.96" customHeight="1">
      <c r="B81" s="44"/>
      <c r="C81" s="72"/>
      <c r="D81" s="72"/>
      <c r="E81" s="72"/>
      <c r="F81" s="72"/>
      <c r="G81" s="72"/>
      <c r="H81" s="72"/>
      <c r="I81" s="185"/>
      <c r="J81" s="72"/>
      <c r="K81" s="72"/>
      <c r="L81" s="70"/>
    </row>
    <row r="82" s="1" customFormat="1">
      <c r="B82" s="44"/>
      <c r="C82" s="74" t="s">
        <v>27</v>
      </c>
      <c r="D82" s="72"/>
      <c r="E82" s="72"/>
      <c r="F82" s="187" t="str">
        <f>E15</f>
        <v xml:space="preserve"> </v>
      </c>
      <c r="G82" s="72"/>
      <c r="H82" s="72"/>
      <c r="I82" s="188" t="s">
        <v>33</v>
      </c>
      <c r="J82" s="187" t="str">
        <f>E21</f>
        <v xml:space="preserve"> </v>
      </c>
      <c r="K82" s="72"/>
      <c r="L82" s="70"/>
    </row>
    <row r="83" s="1" customFormat="1" ht="14.4" customHeight="1">
      <c r="B83" s="44"/>
      <c r="C83" s="74" t="s">
        <v>31</v>
      </c>
      <c r="D83" s="72"/>
      <c r="E83" s="72"/>
      <c r="F83" s="187" t="str">
        <f>IF(E18="","",E18)</f>
        <v/>
      </c>
      <c r="G83" s="72"/>
      <c r="H83" s="72"/>
      <c r="I83" s="185"/>
      <c r="J83" s="72"/>
      <c r="K83" s="72"/>
      <c r="L83" s="70"/>
    </row>
    <row r="84" s="1" customFormat="1" ht="10.32" customHeight="1">
      <c r="B84" s="44"/>
      <c r="C84" s="72"/>
      <c r="D84" s="72"/>
      <c r="E84" s="72"/>
      <c r="F84" s="72"/>
      <c r="G84" s="72"/>
      <c r="H84" s="72"/>
      <c r="I84" s="185"/>
      <c r="J84" s="72"/>
      <c r="K84" s="72"/>
      <c r="L84" s="70"/>
    </row>
    <row r="85" s="9" customFormat="1" ht="29.28" customHeight="1">
      <c r="B85" s="189"/>
      <c r="C85" s="190" t="s">
        <v>105</v>
      </c>
      <c r="D85" s="191" t="s">
        <v>55</v>
      </c>
      <c r="E85" s="191" t="s">
        <v>51</v>
      </c>
      <c r="F85" s="191" t="s">
        <v>106</v>
      </c>
      <c r="G85" s="191" t="s">
        <v>107</v>
      </c>
      <c r="H85" s="191" t="s">
        <v>108</v>
      </c>
      <c r="I85" s="192" t="s">
        <v>109</v>
      </c>
      <c r="J85" s="191" t="s">
        <v>91</v>
      </c>
      <c r="K85" s="193" t="s">
        <v>110</v>
      </c>
      <c r="L85" s="194"/>
      <c r="M85" s="100" t="s">
        <v>111</v>
      </c>
      <c r="N85" s="101" t="s">
        <v>40</v>
      </c>
      <c r="O85" s="101" t="s">
        <v>112</v>
      </c>
      <c r="P85" s="101" t="s">
        <v>113</v>
      </c>
      <c r="Q85" s="101" t="s">
        <v>114</v>
      </c>
      <c r="R85" s="101" t="s">
        <v>115</v>
      </c>
      <c r="S85" s="101" t="s">
        <v>116</v>
      </c>
      <c r="T85" s="102" t="s">
        <v>117</v>
      </c>
    </row>
    <row r="86" s="1" customFormat="1" ht="29.28" customHeight="1">
      <c r="B86" s="44"/>
      <c r="C86" s="106" t="s">
        <v>92</v>
      </c>
      <c r="D86" s="72"/>
      <c r="E86" s="72"/>
      <c r="F86" s="72"/>
      <c r="G86" s="72"/>
      <c r="H86" s="72"/>
      <c r="I86" s="185"/>
      <c r="J86" s="195">
        <f>BK86</f>
        <v>0</v>
      </c>
      <c r="K86" s="72"/>
      <c r="L86" s="70"/>
      <c r="M86" s="103"/>
      <c r="N86" s="104"/>
      <c r="O86" s="104"/>
      <c r="P86" s="196">
        <f>P87+P265</f>
        <v>0</v>
      </c>
      <c r="Q86" s="104"/>
      <c r="R86" s="196">
        <f>R87+R265</f>
        <v>718.89486335000004</v>
      </c>
      <c r="S86" s="104"/>
      <c r="T86" s="197">
        <f>T87+T265</f>
        <v>1247.1179999999999</v>
      </c>
      <c r="AT86" s="22" t="s">
        <v>69</v>
      </c>
      <c r="AU86" s="22" t="s">
        <v>93</v>
      </c>
      <c r="BK86" s="198">
        <f>BK87+BK265</f>
        <v>0</v>
      </c>
    </row>
    <row r="87" s="10" customFormat="1" ht="37.44" customHeight="1">
      <c r="B87" s="199"/>
      <c r="C87" s="200"/>
      <c r="D87" s="201" t="s">
        <v>69</v>
      </c>
      <c r="E87" s="202" t="s">
        <v>118</v>
      </c>
      <c r="F87" s="202" t="s">
        <v>119</v>
      </c>
      <c r="G87" s="200"/>
      <c r="H87" s="200"/>
      <c r="I87" s="203"/>
      <c r="J87" s="204">
        <f>BK87</f>
        <v>0</v>
      </c>
      <c r="K87" s="200"/>
      <c r="L87" s="205"/>
      <c r="M87" s="206"/>
      <c r="N87" s="207"/>
      <c r="O87" s="207"/>
      <c r="P87" s="208">
        <f>P88+P127+P133+P164+P172+P248</f>
        <v>0</v>
      </c>
      <c r="Q87" s="207"/>
      <c r="R87" s="208">
        <f>R88+R127+R133+R164+R172+R248</f>
        <v>718.89486335000004</v>
      </c>
      <c r="S87" s="207"/>
      <c r="T87" s="209">
        <f>T88+T127+T133+T164+T172+T248</f>
        <v>1247.1179999999999</v>
      </c>
      <c r="AR87" s="210" t="s">
        <v>78</v>
      </c>
      <c r="AT87" s="211" t="s">
        <v>69</v>
      </c>
      <c r="AU87" s="211" t="s">
        <v>70</v>
      </c>
      <c r="AY87" s="210" t="s">
        <v>120</v>
      </c>
      <c r="BK87" s="212">
        <f>BK88+BK127+BK133+BK164+BK172+BK248</f>
        <v>0</v>
      </c>
    </row>
    <row r="88" s="10" customFormat="1" ht="19.92" customHeight="1">
      <c r="B88" s="199"/>
      <c r="C88" s="200"/>
      <c r="D88" s="201" t="s">
        <v>69</v>
      </c>
      <c r="E88" s="213" t="s">
        <v>78</v>
      </c>
      <c r="F88" s="213" t="s">
        <v>121</v>
      </c>
      <c r="G88" s="200"/>
      <c r="H88" s="200"/>
      <c r="I88" s="203"/>
      <c r="J88" s="214">
        <f>BK88</f>
        <v>0</v>
      </c>
      <c r="K88" s="200"/>
      <c r="L88" s="205"/>
      <c r="M88" s="206"/>
      <c r="N88" s="207"/>
      <c r="O88" s="207"/>
      <c r="P88" s="208">
        <f>SUM(P89:P126)</f>
        <v>0</v>
      </c>
      <c r="Q88" s="207"/>
      <c r="R88" s="208">
        <f>SUM(R89:R126)</f>
        <v>0.32869999999999999</v>
      </c>
      <c r="S88" s="207"/>
      <c r="T88" s="209">
        <f>SUM(T89:T126)</f>
        <v>634.27999999999997</v>
      </c>
      <c r="AR88" s="210" t="s">
        <v>78</v>
      </c>
      <c r="AT88" s="211" t="s">
        <v>69</v>
      </c>
      <c r="AU88" s="211" t="s">
        <v>78</v>
      </c>
      <c r="AY88" s="210" t="s">
        <v>120</v>
      </c>
      <c r="BK88" s="212">
        <f>SUM(BK89:BK126)</f>
        <v>0</v>
      </c>
    </row>
    <row r="89" s="1" customFormat="1" ht="25.5" customHeight="1">
      <c r="B89" s="44"/>
      <c r="C89" s="215" t="s">
        <v>78</v>
      </c>
      <c r="D89" s="215" t="s">
        <v>122</v>
      </c>
      <c r="E89" s="216" t="s">
        <v>123</v>
      </c>
      <c r="F89" s="217" t="s">
        <v>124</v>
      </c>
      <c r="G89" s="218" t="s">
        <v>125</v>
      </c>
      <c r="H89" s="219">
        <v>793</v>
      </c>
      <c r="I89" s="220"/>
      <c r="J89" s="221">
        <f>ROUND(I89*H89,2)</f>
        <v>0</v>
      </c>
      <c r="K89" s="217" t="s">
        <v>126</v>
      </c>
      <c r="L89" s="70"/>
      <c r="M89" s="222" t="s">
        <v>21</v>
      </c>
      <c r="N89" s="223" t="s">
        <v>41</v>
      </c>
      <c r="O89" s="45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AR89" s="22" t="s">
        <v>127</v>
      </c>
      <c r="AT89" s="22" t="s">
        <v>122</v>
      </c>
      <c r="AU89" s="22" t="s">
        <v>80</v>
      </c>
      <c r="AY89" s="22" t="s">
        <v>120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22" t="s">
        <v>78</v>
      </c>
      <c r="BK89" s="226">
        <f>ROUND(I89*H89,2)</f>
        <v>0</v>
      </c>
      <c r="BL89" s="22" t="s">
        <v>127</v>
      </c>
      <c r="BM89" s="22" t="s">
        <v>128</v>
      </c>
    </row>
    <row r="90" s="11" customFormat="1">
      <c r="B90" s="227"/>
      <c r="C90" s="228"/>
      <c r="D90" s="229" t="s">
        <v>129</v>
      </c>
      <c r="E90" s="230" t="s">
        <v>21</v>
      </c>
      <c r="F90" s="231" t="s">
        <v>130</v>
      </c>
      <c r="G90" s="228"/>
      <c r="H90" s="232">
        <v>280</v>
      </c>
      <c r="I90" s="233"/>
      <c r="J90" s="228"/>
      <c r="K90" s="228"/>
      <c r="L90" s="234"/>
      <c r="M90" s="235"/>
      <c r="N90" s="236"/>
      <c r="O90" s="236"/>
      <c r="P90" s="236"/>
      <c r="Q90" s="236"/>
      <c r="R90" s="236"/>
      <c r="S90" s="236"/>
      <c r="T90" s="237"/>
      <c r="AT90" s="238" t="s">
        <v>129</v>
      </c>
      <c r="AU90" s="238" t="s">
        <v>80</v>
      </c>
      <c r="AV90" s="11" t="s">
        <v>80</v>
      </c>
      <c r="AW90" s="11" t="s">
        <v>34</v>
      </c>
      <c r="AX90" s="11" t="s">
        <v>70</v>
      </c>
      <c r="AY90" s="238" t="s">
        <v>120</v>
      </c>
    </row>
    <row r="91" s="11" customFormat="1">
      <c r="B91" s="227"/>
      <c r="C91" s="228"/>
      <c r="D91" s="229" t="s">
        <v>129</v>
      </c>
      <c r="E91" s="230" t="s">
        <v>21</v>
      </c>
      <c r="F91" s="231" t="s">
        <v>131</v>
      </c>
      <c r="G91" s="228"/>
      <c r="H91" s="232">
        <v>513</v>
      </c>
      <c r="I91" s="233"/>
      <c r="J91" s="228"/>
      <c r="K91" s="228"/>
      <c r="L91" s="234"/>
      <c r="M91" s="235"/>
      <c r="N91" s="236"/>
      <c r="O91" s="236"/>
      <c r="P91" s="236"/>
      <c r="Q91" s="236"/>
      <c r="R91" s="236"/>
      <c r="S91" s="236"/>
      <c r="T91" s="237"/>
      <c r="AT91" s="238" t="s">
        <v>129</v>
      </c>
      <c r="AU91" s="238" t="s">
        <v>80</v>
      </c>
      <c r="AV91" s="11" t="s">
        <v>80</v>
      </c>
      <c r="AW91" s="11" t="s">
        <v>34</v>
      </c>
      <c r="AX91" s="11" t="s">
        <v>70</v>
      </c>
      <c r="AY91" s="238" t="s">
        <v>120</v>
      </c>
    </row>
    <row r="92" s="12" customFormat="1">
      <c r="B92" s="239"/>
      <c r="C92" s="240"/>
      <c r="D92" s="229" t="s">
        <v>129</v>
      </c>
      <c r="E92" s="241" t="s">
        <v>21</v>
      </c>
      <c r="F92" s="242" t="s">
        <v>132</v>
      </c>
      <c r="G92" s="240"/>
      <c r="H92" s="243">
        <v>793</v>
      </c>
      <c r="I92" s="244"/>
      <c r="J92" s="240"/>
      <c r="K92" s="240"/>
      <c r="L92" s="245"/>
      <c r="M92" s="246"/>
      <c r="N92" s="247"/>
      <c r="O92" s="247"/>
      <c r="P92" s="247"/>
      <c r="Q92" s="247"/>
      <c r="R92" s="247"/>
      <c r="S92" s="247"/>
      <c r="T92" s="248"/>
      <c r="AT92" s="249" t="s">
        <v>129</v>
      </c>
      <c r="AU92" s="249" t="s">
        <v>80</v>
      </c>
      <c r="AV92" s="12" t="s">
        <v>127</v>
      </c>
      <c r="AW92" s="12" t="s">
        <v>34</v>
      </c>
      <c r="AX92" s="12" t="s">
        <v>78</v>
      </c>
      <c r="AY92" s="249" t="s">
        <v>120</v>
      </c>
    </row>
    <row r="93" s="1" customFormat="1" ht="16.5" customHeight="1">
      <c r="B93" s="44"/>
      <c r="C93" s="215" t="s">
        <v>80</v>
      </c>
      <c r="D93" s="215" t="s">
        <v>122</v>
      </c>
      <c r="E93" s="216" t="s">
        <v>133</v>
      </c>
      <c r="F93" s="217" t="s">
        <v>134</v>
      </c>
      <c r="G93" s="218" t="s">
        <v>135</v>
      </c>
      <c r="H93" s="219">
        <v>50</v>
      </c>
      <c r="I93" s="220"/>
      <c r="J93" s="221">
        <f>ROUND(I93*H93,2)</f>
        <v>0</v>
      </c>
      <c r="K93" s="217" t="s">
        <v>126</v>
      </c>
      <c r="L93" s="70"/>
      <c r="M93" s="222" t="s">
        <v>21</v>
      </c>
      <c r="N93" s="223" t="s">
        <v>41</v>
      </c>
      <c r="O93" s="45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AR93" s="22" t="s">
        <v>127</v>
      </c>
      <c r="AT93" s="22" t="s">
        <v>122</v>
      </c>
      <c r="AU93" s="22" t="s">
        <v>80</v>
      </c>
      <c r="AY93" s="22" t="s">
        <v>120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22" t="s">
        <v>78</v>
      </c>
      <c r="BK93" s="226">
        <f>ROUND(I93*H93,2)</f>
        <v>0</v>
      </c>
      <c r="BL93" s="22" t="s">
        <v>127</v>
      </c>
      <c r="BM93" s="22" t="s">
        <v>136</v>
      </c>
    </row>
    <row r="94" s="11" customFormat="1">
      <c r="B94" s="227"/>
      <c r="C94" s="228"/>
      <c r="D94" s="229" t="s">
        <v>129</v>
      </c>
      <c r="E94" s="230" t="s">
        <v>21</v>
      </c>
      <c r="F94" s="231" t="s">
        <v>137</v>
      </c>
      <c r="G94" s="228"/>
      <c r="H94" s="232">
        <v>50</v>
      </c>
      <c r="I94" s="233"/>
      <c r="J94" s="228"/>
      <c r="K94" s="228"/>
      <c r="L94" s="234"/>
      <c r="M94" s="235"/>
      <c r="N94" s="236"/>
      <c r="O94" s="236"/>
      <c r="P94" s="236"/>
      <c r="Q94" s="236"/>
      <c r="R94" s="236"/>
      <c r="S94" s="236"/>
      <c r="T94" s="237"/>
      <c r="AT94" s="238" t="s">
        <v>129</v>
      </c>
      <c r="AU94" s="238" t="s">
        <v>80</v>
      </c>
      <c r="AV94" s="11" t="s">
        <v>80</v>
      </c>
      <c r="AW94" s="11" t="s">
        <v>34</v>
      </c>
      <c r="AX94" s="11" t="s">
        <v>78</v>
      </c>
      <c r="AY94" s="238" t="s">
        <v>120</v>
      </c>
    </row>
    <row r="95" s="1" customFormat="1" ht="16.5" customHeight="1">
      <c r="B95" s="44"/>
      <c r="C95" s="215" t="s">
        <v>138</v>
      </c>
      <c r="D95" s="215" t="s">
        <v>122</v>
      </c>
      <c r="E95" s="216" t="s">
        <v>139</v>
      </c>
      <c r="F95" s="217" t="s">
        <v>140</v>
      </c>
      <c r="G95" s="218" t="s">
        <v>135</v>
      </c>
      <c r="H95" s="219">
        <v>50</v>
      </c>
      <c r="I95" s="220"/>
      <c r="J95" s="221">
        <f>ROUND(I95*H95,2)</f>
        <v>0</v>
      </c>
      <c r="K95" s="217" t="s">
        <v>126</v>
      </c>
      <c r="L95" s="70"/>
      <c r="M95" s="222" t="s">
        <v>21</v>
      </c>
      <c r="N95" s="223" t="s">
        <v>41</v>
      </c>
      <c r="O95" s="45"/>
      <c r="P95" s="224">
        <f>O95*H95</f>
        <v>0</v>
      </c>
      <c r="Q95" s="224">
        <v>5.0000000000000002E-05</v>
      </c>
      <c r="R95" s="224">
        <f>Q95*H95</f>
        <v>0.0025000000000000001</v>
      </c>
      <c r="S95" s="224">
        <v>0</v>
      </c>
      <c r="T95" s="225">
        <f>S95*H95</f>
        <v>0</v>
      </c>
      <c r="AR95" s="22" t="s">
        <v>127</v>
      </c>
      <c r="AT95" s="22" t="s">
        <v>122</v>
      </c>
      <c r="AU95" s="22" t="s">
        <v>80</v>
      </c>
      <c r="AY95" s="22" t="s">
        <v>120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22" t="s">
        <v>78</v>
      </c>
      <c r="BK95" s="226">
        <f>ROUND(I95*H95,2)</f>
        <v>0</v>
      </c>
      <c r="BL95" s="22" t="s">
        <v>127</v>
      </c>
      <c r="BM95" s="22" t="s">
        <v>141</v>
      </c>
    </row>
    <row r="96" s="1" customFormat="1">
      <c r="B96" s="44"/>
      <c r="C96" s="72"/>
      <c r="D96" s="229" t="s">
        <v>142</v>
      </c>
      <c r="E96" s="72"/>
      <c r="F96" s="250" t="s">
        <v>143</v>
      </c>
      <c r="G96" s="72"/>
      <c r="H96" s="72"/>
      <c r="I96" s="185"/>
      <c r="J96" s="72"/>
      <c r="K96" s="72"/>
      <c r="L96" s="70"/>
      <c r="M96" s="251"/>
      <c r="N96" s="45"/>
      <c r="O96" s="45"/>
      <c r="P96" s="45"/>
      <c r="Q96" s="45"/>
      <c r="R96" s="45"/>
      <c r="S96" s="45"/>
      <c r="T96" s="93"/>
      <c r="AT96" s="22" t="s">
        <v>142</v>
      </c>
      <c r="AU96" s="22" t="s">
        <v>80</v>
      </c>
    </row>
    <row r="97" s="1" customFormat="1" ht="16.5" customHeight="1">
      <c r="B97" s="44"/>
      <c r="C97" s="215" t="s">
        <v>127</v>
      </c>
      <c r="D97" s="215" t="s">
        <v>122</v>
      </c>
      <c r="E97" s="216" t="s">
        <v>144</v>
      </c>
      <c r="F97" s="217" t="s">
        <v>145</v>
      </c>
      <c r="G97" s="218" t="s">
        <v>125</v>
      </c>
      <c r="H97" s="219">
        <v>780</v>
      </c>
      <c r="I97" s="220"/>
      <c r="J97" s="221">
        <f>ROUND(I97*H97,2)</f>
        <v>0</v>
      </c>
      <c r="K97" s="217" t="s">
        <v>21</v>
      </c>
      <c r="L97" s="70"/>
      <c r="M97" s="222" t="s">
        <v>21</v>
      </c>
      <c r="N97" s="223" t="s">
        <v>41</v>
      </c>
      <c r="O97" s="45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AR97" s="22" t="s">
        <v>127</v>
      </c>
      <c r="AT97" s="22" t="s">
        <v>122</v>
      </c>
      <c r="AU97" s="22" t="s">
        <v>80</v>
      </c>
      <c r="AY97" s="22" t="s">
        <v>120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22" t="s">
        <v>78</v>
      </c>
      <c r="BK97" s="226">
        <f>ROUND(I97*H97,2)</f>
        <v>0</v>
      </c>
      <c r="BL97" s="22" t="s">
        <v>127</v>
      </c>
      <c r="BM97" s="22" t="s">
        <v>146</v>
      </c>
    </row>
    <row r="98" s="11" customFormat="1">
      <c r="B98" s="227"/>
      <c r="C98" s="228"/>
      <c r="D98" s="229" t="s">
        <v>129</v>
      </c>
      <c r="E98" s="230" t="s">
        <v>21</v>
      </c>
      <c r="F98" s="231" t="s">
        <v>147</v>
      </c>
      <c r="G98" s="228"/>
      <c r="H98" s="232">
        <v>480</v>
      </c>
      <c r="I98" s="233"/>
      <c r="J98" s="228"/>
      <c r="K98" s="228"/>
      <c r="L98" s="234"/>
      <c r="M98" s="235"/>
      <c r="N98" s="236"/>
      <c r="O98" s="236"/>
      <c r="P98" s="236"/>
      <c r="Q98" s="236"/>
      <c r="R98" s="236"/>
      <c r="S98" s="236"/>
      <c r="T98" s="237"/>
      <c r="AT98" s="238" t="s">
        <v>129</v>
      </c>
      <c r="AU98" s="238" t="s">
        <v>80</v>
      </c>
      <c r="AV98" s="11" t="s">
        <v>80</v>
      </c>
      <c r="AW98" s="11" t="s">
        <v>34</v>
      </c>
      <c r="AX98" s="11" t="s">
        <v>70</v>
      </c>
      <c r="AY98" s="238" t="s">
        <v>120</v>
      </c>
    </row>
    <row r="99" s="11" customFormat="1">
      <c r="B99" s="227"/>
      <c r="C99" s="228"/>
      <c r="D99" s="229" t="s">
        <v>129</v>
      </c>
      <c r="E99" s="230" t="s">
        <v>21</v>
      </c>
      <c r="F99" s="231" t="s">
        <v>148</v>
      </c>
      <c r="G99" s="228"/>
      <c r="H99" s="232">
        <v>300</v>
      </c>
      <c r="I99" s="233"/>
      <c r="J99" s="228"/>
      <c r="K99" s="228"/>
      <c r="L99" s="234"/>
      <c r="M99" s="235"/>
      <c r="N99" s="236"/>
      <c r="O99" s="236"/>
      <c r="P99" s="236"/>
      <c r="Q99" s="236"/>
      <c r="R99" s="236"/>
      <c r="S99" s="236"/>
      <c r="T99" s="237"/>
      <c r="AT99" s="238" t="s">
        <v>129</v>
      </c>
      <c r="AU99" s="238" t="s">
        <v>80</v>
      </c>
      <c r="AV99" s="11" t="s">
        <v>80</v>
      </c>
      <c r="AW99" s="11" t="s">
        <v>34</v>
      </c>
      <c r="AX99" s="11" t="s">
        <v>70</v>
      </c>
      <c r="AY99" s="238" t="s">
        <v>120</v>
      </c>
    </row>
    <row r="100" s="12" customFormat="1">
      <c r="B100" s="239"/>
      <c r="C100" s="240"/>
      <c r="D100" s="229" t="s">
        <v>129</v>
      </c>
      <c r="E100" s="241" t="s">
        <v>21</v>
      </c>
      <c r="F100" s="242" t="s">
        <v>132</v>
      </c>
      <c r="G100" s="240"/>
      <c r="H100" s="243">
        <v>780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AT100" s="249" t="s">
        <v>129</v>
      </c>
      <c r="AU100" s="249" t="s">
        <v>80</v>
      </c>
      <c r="AV100" s="12" t="s">
        <v>127</v>
      </c>
      <c r="AW100" s="12" t="s">
        <v>34</v>
      </c>
      <c r="AX100" s="12" t="s">
        <v>78</v>
      </c>
      <c r="AY100" s="249" t="s">
        <v>120</v>
      </c>
    </row>
    <row r="101" s="1" customFormat="1" ht="16.5" customHeight="1">
      <c r="B101" s="44"/>
      <c r="C101" s="215" t="s">
        <v>149</v>
      </c>
      <c r="D101" s="215" t="s">
        <v>122</v>
      </c>
      <c r="E101" s="216" t="s">
        <v>150</v>
      </c>
      <c r="F101" s="217" t="s">
        <v>151</v>
      </c>
      <c r="G101" s="218" t="s">
        <v>125</v>
      </c>
      <c r="H101" s="219">
        <v>50</v>
      </c>
      <c r="I101" s="220"/>
      <c r="J101" s="221">
        <f>ROUND(I101*H101,2)</f>
        <v>0</v>
      </c>
      <c r="K101" s="217" t="s">
        <v>126</v>
      </c>
      <c r="L101" s="70"/>
      <c r="M101" s="222" t="s">
        <v>21</v>
      </c>
      <c r="N101" s="223" t="s">
        <v>41</v>
      </c>
      <c r="O101" s="45"/>
      <c r="P101" s="224">
        <f>O101*H101</f>
        <v>0</v>
      </c>
      <c r="Q101" s="224">
        <v>0</v>
      </c>
      <c r="R101" s="224">
        <f>Q101*H101</f>
        <v>0</v>
      </c>
      <c r="S101" s="224">
        <v>0.44</v>
      </c>
      <c r="T101" s="225">
        <f>S101*H101</f>
        <v>22</v>
      </c>
      <c r="AR101" s="22" t="s">
        <v>127</v>
      </c>
      <c r="AT101" s="22" t="s">
        <v>122</v>
      </c>
      <c r="AU101" s="22" t="s">
        <v>80</v>
      </c>
      <c r="AY101" s="22" t="s">
        <v>120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22" t="s">
        <v>78</v>
      </c>
      <c r="BK101" s="226">
        <f>ROUND(I101*H101,2)</f>
        <v>0</v>
      </c>
      <c r="BL101" s="22" t="s">
        <v>127</v>
      </c>
      <c r="BM101" s="22" t="s">
        <v>152</v>
      </c>
    </row>
    <row r="102" s="1" customFormat="1">
      <c r="B102" s="44"/>
      <c r="C102" s="72"/>
      <c r="D102" s="229" t="s">
        <v>142</v>
      </c>
      <c r="E102" s="72"/>
      <c r="F102" s="250" t="s">
        <v>153</v>
      </c>
      <c r="G102" s="72"/>
      <c r="H102" s="72"/>
      <c r="I102" s="185"/>
      <c r="J102" s="72"/>
      <c r="K102" s="72"/>
      <c r="L102" s="70"/>
      <c r="M102" s="251"/>
      <c r="N102" s="45"/>
      <c r="O102" s="45"/>
      <c r="P102" s="45"/>
      <c r="Q102" s="45"/>
      <c r="R102" s="45"/>
      <c r="S102" s="45"/>
      <c r="T102" s="93"/>
      <c r="AT102" s="22" t="s">
        <v>142</v>
      </c>
      <c r="AU102" s="22" t="s">
        <v>80</v>
      </c>
    </row>
    <row r="103" s="1" customFormat="1" ht="16.5" customHeight="1">
      <c r="B103" s="44"/>
      <c r="C103" s="215" t="s">
        <v>154</v>
      </c>
      <c r="D103" s="215" t="s">
        <v>122</v>
      </c>
      <c r="E103" s="216" t="s">
        <v>155</v>
      </c>
      <c r="F103" s="217" t="s">
        <v>156</v>
      </c>
      <c r="G103" s="218" t="s">
        <v>125</v>
      </c>
      <c r="H103" s="219">
        <v>50</v>
      </c>
      <c r="I103" s="220"/>
      <c r="J103" s="221">
        <f>ROUND(I103*H103,2)</f>
        <v>0</v>
      </c>
      <c r="K103" s="217" t="s">
        <v>126</v>
      </c>
      <c r="L103" s="70"/>
      <c r="M103" s="222" t="s">
        <v>21</v>
      </c>
      <c r="N103" s="223" t="s">
        <v>41</v>
      </c>
      <c r="O103" s="45"/>
      <c r="P103" s="224">
        <f>O103*H103</f>
        <v>0</v>
      </c>
      <c r="Q103" s="224">
        <v>0</v>
      </c>
      <c r="R103" s="224">
        <f>Q103*H103</f>
        <v>0</v>
      </c>
      <c r="S103" s="224">
        <v>0.316</v>
      </c>
      <c r="T103" s="225">
        <f>S103*H103</f>
        <v>15.800000000000001</v>
      </c>
      <c r="AR103" s="22" t="s">
        <v>127</v>
      </c>
      <c r="AT103" s="22" t="s">
        <v>122</v>
      </c>
      <c r="AU103" s="22" t="s">
        <v>80</v>
      </c>
      <c r="AY103" s="22" t="s">
        <v>120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22" t="s">
        <v>78</v>
      </c>
      <c r="BK103" s="226">
        <f>ROUND(I103*H103,2)</f>
        <v>0</v>
      </c>
      <c r="BL103" s="22" t="s">
        <v>127</v>
      </c>
      <c r="BM103" s="22" t="s">
        <v>157</v>
      </c>
    </row>
    <row r="104" s="1" customFormat="1">
      <c r="B104" s="44"/>
      <c r="C104" s="72"/>
      <c r="D104" s="229" t="s">
        <v>142</v>
      </c>
      <c r="E104" s="72"/>
      <c r="F104" s="250" t="s">
        <v>158</v>
      </c>
      <c r="G104" s="72"/>
      <c r="H104" s="72"/>
      <c r="I104" s="185"/>
      <c r="J104" s="72"/>
      <c r="K104" s="72"/>
      <c r="L104" s="70"/>
      <c r="M104" s="251"/>
      <c r="N104" s="45"/>
      <c r="O104" s="45"/>
      <c r="P104" s="45"/>
      <c r="Q104" s="45"/>
      <c r="R104" s="45"/>
      <c r="S104" s="45"/>
      <c r="T104" s="93"/>
      <c r="AT104" s="22" t="s">
        <v>142</v>
      </c>
      <c r="AU104" s="22" t="s">
        <v>80</v>
      </c>
    </row>
    <row r="105" s="1" customFormat="1" ht="25.5" customHeight="1">
      <c r="B105" s="44"/>
      <c r="C105" s="215" t="s">
        <v>159</v>
      </c>
      <c r="D105" s="215" t="s">
        <v>122</v>
      </c>
      <c r="E105" s="216" t="s">
        <v>160</v>
      </c>
      <c r="F105" s="217" t="s">
        <v>161</v>
      </c>
      <c r="G105" s="218" t="s">
        <v>125</v>
      </c>
      <c r="H105" s="219">
        <v>4660</v>
      </c>
      <c r="I105" s="220"/>
      <c r="J105" s="221">
        <f>ROUND(I105*H105,2)</f>
        <v>0</v>
      </c>
      <c r="K105" s="217" t="s">
        <v>126</v>
      </c>
      <c r="L105" s="70"/>
      <c r="M105" s="222" t="s">
        <v>21</v>
      </c>
      <c r="N105" s="223" t="s">
        <v>41</v>
      </c>
      <c r="O105" s="45"/>
      <c r="P105" s="224">
        <f>O105*H105</f>
        <v>0</v>
      </c>
      <c r="Q105" s="224">
        <v>6.9999999999999994E-05</v>
      </c>
      <c r="R105" s="224">
        <f>Q105*H105</f>
        <v>0.32619999999999999</v>
      </c>
      <c r="S105" s="224">
        <v>0.128</v>
      </c>
      <c r="T105" s="225">
        <f>S105*H105</f>
        <v>596.48000000000002</v>
      </c>
      <c r="AR105" s="22" t="s">
        <v>127</v>
      </c>
      <c r="AT105" s="22" t="s">
        <v>122</v>
      </c>
      <c r="AU105" s="22" t="s">
        <v>80</v>
      </c>
      <c r="AY105" s="22" t="s">
        <v>120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22" t="s">
        <v>78</v>
      </c>
      <c r="BK105" s="226">
        <f>ROUND(I105*H105,2)</f>
        <v>0</v>
      </c>
      <c r="BL105" s="22" t="s">
        <v>127</v>
      </c>
      <c r="BM105" s="22" t="s">
        <v>162</v>
      </c>
    </row>
    <row r="106" s="1" customFormat="1">
      <c r="B106" s="44"/>
      <c r="C106" s="72"/>
      <c r="D106" s="229" t="s">
        <v>142</v>
      </c>
      <c r="E106" s="72"/>
      <c r="F106" s="250" t="s">
        <v>163</v>
      </c>
      <c r="G106" s="72"/>
      <c r="H106" s="72"/>
      <c r="I106" s="185"/>
      <c r="J106" s="72"/>
      <c r="K106" s="72"/>
      <c r="L106" s="70"/>
      <c r="M106" s="251"/>
      <c r="N106" s="45"/>
      <c r="O106" s="45"/>
      <c r="P106" s="45"/>
      <c r="Q106" s="45"/>
      <c r="R106" s="45"/>
      <c r="S106" s="45"/>
      <c r="T106" s="93"/>
      <c r="AT106" s="22" t="s">
        <v>142</v>
      </c>
      <c r="AU106" s="22" t="s">
        <v>80</v>
      </c>
    </row>
    <row r="107" s="1" customFormat="1" ht="16.5" customHeight="1">
      <c r="B107" s="44"/>
      <c r="C107" s="215" t="s">
        <v>164</v>
      </c>
      <c r="D107" s="215" t="s">
        <v>122</v>
      </c>
      <c r="E107" s="216" t="s">
        <v>165</v>
      </c>
      <c r="F107" s="217" t="s">
        <v>166</v>
      </c>
      <c r="G107" s="218" t="s">
        <v>167</v>
      </c>
      <c r="H107" s="219">
        <v>336</v>
      </c>
      <c r="I107" s="220"/>
      <c r="J107" s="221">
        <f>ROUND(I107*H107,2)</f>
        <v>0</v>
      </c>
      <c r="K107" s="217" t="s">
        <v>126</v>
      </c>
      <c r="L107" s="70"/>
      <c r="M107" s="222" t="s">
        <v>21</v>
      </c>
      <c r="N107" s="223" t="s">
        <v>41</v>
      </c>
      <c r="O107" s="45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AR107" s="22" t="s">
        <v>127</v>
      </c>
      <c r="AT107" s="22" t="s">
        <v>122</v>
      </c>
      <c r="AU107" s="22" t="s">
        <v>80</v>
      </c>
      <c r="AY107" s="22" t="s">
        <v>120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22" t="s">
        <v>78</v>
      </c>
      <c r="BK107" s="226">
        <f>ROUND(I107*H107,2)</f>
        <v>0</v>
      </c>
      <c r="BL107" s="22" t="s">
        <v>127</v>
      </c>
      <c r="BM107" s="22" t="s">
        <v>168</v>
      </c>
    </row>
    <row r="108" s="11" customFormat="1">
      <c r="B108" s="227"/>
      <c r="C108" s="228"/>
      <c r="D108" s="229" t="s">
        <v>129</v>
      </c>
      <c r="E108" s="230" t="s">
        <v>21</v>
      </c>
      <c r="F108" s="231" t="s">
        <v>169</v>
      </c>
      <c r="G108" s="228"/>
      <c r="H108" s="232">
        <v>336</v>
      </c>
      <c r="I108" s="233"/>
      <c r="J108" s="228"/>
      <c r="K108" s="228"/>
      <c r="L108" s="234"/>
      <c r="M108" s="235"/>
      <c r="N108" s="236"/>
      <c r="O108" s="236"/>
      <c r="P108" s="236"/>
      <c r="Q108" s="236"/>
      <c r="R108" s="236"/>
      <c r="S108" s="236"/>
      <c r="T108" s="237"/>
      <c r="AT108" s="238" t="s">
        <v>129</v>
      </c>
      <c r="AU108" s="238" t="s">
        <v>80</v>
      </c>
      <c r="AV108" s="11" t="s">
        <v>80</v>
      </c>
      <c r="AW108" s="11" t="s">
        <v>34</v>
      </c>
      <c r="AX108" s="11" t="s">
        <v>78</v>
      </c>
      <c r="AY108" s="238" t="s">
        <v>120</v>
      </c>
    </row>
    <row r="109" s="1" customFormat="1" ht="16.5" customHeight="1">
      <c r="B109" s="44"/>
      <c r="C109" s="215" t="s">
        <v>170</v>
      </c>
      <c r="D109" s="215" t="s">
        <v>122</v>
      </c>
      <c r="E109" s="216" t="s">
        <v>171</v>
      </c>
      <c r="F109" s="217" t="s">
        <v>172</v>
      </c>
      <c r="G109" s="218" t="s">
        <v>173</v>
      </c>
      <c r="H109" s="219">
        <v>76.950000000000003</v>
      </c>
      <c r="I109" s="220"/>
      <c r="J109" s="221">
        <f>ROUND(I109*H109,2)</f>
        <v>0</v>
      </c>
      <c r="K109" s="217" t="s">
        <v>126</v>
      </c>
      <c r="L109" s="70"/>
      <c r="M109" s="222" t="s">
        <v>21</v>
      </c>
      <c r="N109" s="223" t="s">
        <v>41</v>
      </c>
      <c r="O109" s="45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AR109" s="22" t="s">
        <v>127</v>
      </c>
      <c r="AT109" s="22" t="s">
        <v>122</v>
      </c>
      <c r="AU109" s="22" t="s">
        <v>80</v>
      </c>
      <c r="AY109" s="22" t="s">
        <v>120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22" t="s">
        <v>78</v>
      </c>
      <c r="BK109" s="226">
        <f>ROUND(I109*H109,2)</f>
        <v>0</v>
      </c>
      <c r="BL109" s="22" t="s">
        <v>127</v>
      </c>
      <c r="BM109" s="22" t="s">
        <v>174</v>
      </c>
    </row>
    <row r="110" s="11" customFormat="1">
      <c r="B110" s="227"/>
      <c r="C110" s="228"/>
      <c r="D110" s="229" t="s">
        <v>129</v>
      </c>
      <c r="E110" s="230" t="s">
        <v>21</v>
      </c>
      <c r="F110" s="231" t="s">
        <v>175</v>
      </c>
      <c r="G110" s="228"/>
      <c r="H110" s="232">
        <v>76.950000000000003</v>
      </c>
      <c r="I110" s="233"/>
      <c r="J110" s="228"/>
      <c r="K110" s="228"/>
      <c r="L110" s="234"/>
      <c r="M110" s="235"/>
      <c r="N110" s="236"/>
      <c r="O110" s="236"/>
      <c r="P110" s="236"/>
      <c r="Q110" s="236"/>
      <c r="R110" s="236"/>
      <c r="S110" s="236"/>
      <c r="T110" s="237"/>
      <c r="AT110" s="238" t="s">
        <v>129</v>
      </c>
      <c r="AU110" s="238" t="s">
        <v>80</v>
      </c>
      <c r="AV110" s="11" t="s">
        <v>80</v>
      </c>
      <c r="AW110" s="11" t="s">
        <v>34</v>
      </c>
      <c r="AX110" s="11" t="s">
        <v>78</v>
      </c>
      <c r="AY110" s="238" t="s">
        <v>120</v>
      </c>
    </row>
    <row r="111" s="1" customFormat="1" ht="16.5" customHeight="1">
      <c r="B111" s="44"/>
      <c r="C111" s="215" t="s">
        <v>176</v>
      </c>
      <c r="D111" s="215" t="s">
        <v>122</v>
      </c>
      <c r="E111" s="216" t="s">
        <v>177</v>
      </c>
      <c r="F111" s="217" t="s">
        <v>178</v>
      </c>
      <c r="G111" s="218" t="s">
        <v>135</v>
      </c>
      <c r="H111" s="219">
        <v>50</v>
      </c>
      <c r="I111" s="220"/>
      <c r="J111" s="221">
        <f>ROUND(I111*H111,2)</f>
        <v>0</v>
      </c>
      <c r="K111" s="217" t="s">
        <v>126</v>
      </c>
      <c r="L111" s="70"/>
      <c r="M111" s="222" t="s">
        <v>21</v>
      </c>
      <c r="N111" s="223" t="s">
        <v>41</v>
      </c>
      <c r="O111" s="45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AR111" s="22" t="s">
        <v>127</v>
      </c>
      <c r="AT111" s="22" t="s">
        <v>122</v>
      </c>
      <c r="AU111" s="22" t="s">
        <v>80</v>
      </c>
      <c r="AY111" s="22" t="s">
        <v>120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22" t="s">
        <v>78</v>
      </c>
      <c r="BK111" s="226">
        <f>ROUND(I111*H111,2)</f>
        <v>0</v>
      </c>
      <c r="BL111" s="22" t="s">
        <v>127</v>
      </c>
      <c r="BM111" s="22" t="s">
        <v>179</v>
      </c>
    </row>
    <row r="112" s="1" customFormat="1" ht="25.5" customHeight="1">
      <c r="B112" s="44"/>
      <c r="C112" s="215" t="s">
        <v>180</v>
      </c>
      <c r="D112" s="215" t="s">
        <v>122</v>
      </c>
      <c r="E112" s="216" t="s">
        <v>181</v>
      </c>
      <c r="F112" s="217" t="s">
        <v>182</v>
      </c>
      <c r="G112" s="218" t="s">
        <v>135</v>
      </c>
      <c r="H112" s="219">
        <v>50</v>
      </c>
      <c r="I112" s="220"/>
      <c r="J112" s="221">
        <f>ROUND(I112*H112,2)</f>
        <v>0</v>
      </c>
      <c r="K112" s="217" t="s">
        <v>126</v>
      </c>
      <c r="L112" s="70"/>
      <c r="M112" s="222" t="s">
        <v>21</v>
      </c>
      <c r="N112" s="223" t="s">
        <v>41</v>
      </c>
      <c r="O112" s="45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AR112" s="22" t="s">
        <v>127</v>
      </c>
      <c r="AT112" s="22" t="s">
        <v>122</v>
      </c>
      <c r="AU112" s="22" t="s">
        <v>80</v>
      </c>
      <c r="AY112" s="22" t="s">
        <v>120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22" t="s">
        <v>78</v>
      </c>
      <c r="BK112" s="226">
        <f>ROUND(I112*H112,2)</f>
        <v>0</v>
      </c>
      <c r="BL112" s="22" t="s">
        <v>127</v>
      </c>
      <c r="BM112" s="22" t="s">
        <v>183</v>
      </c>
    </row>
    <row r="113" s="1" customFormat="1" ht="16.5" customHeight="1">
      <c r="B113" s="44"/>
      <c r="C113" s="215" t="s">
        <v>184</v>
      </c>
      <c r="D113" s="215" t="s">
        <v>122</v>
      </c>
      <c r="E113" s="216" t="s">
        <v>185</v>
      </c>
      <c r="F113" s="217" t="s">
        <v>186</v>
      </c>
      <c r="G113" s="218" t="s">
        <v>135</v>
      </c>
      <c r="H113" s="219">
        <v>50</v>
      </c>
      <c r="I113" s="220"/>
      <c r="J113" s="221">
        <f>ROUND(I113*H113,2)</f>
        <v>0</v>
      </c>
      <c r="K113" s="217" t="s">
        <v>126</v>
      </c>
      <c r="L113" s="70"/>
      <c r="M113" s="222" t="s">
        <v>21</v>
      </c>
      <c r="N113" s="223" t="s">
        <v>41</v>
      </c>
      <c r="O113" s="45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AR113" s="22" t="s">
        <v>127</v>
      </c>
      <c r="AT113" s="22" t="s">
        <v>122</v>
      </c>
      <c r="AU113" s="22" t="s">
        <v>80</v>
      </c>
      <c r="AY113" s="22" t="s">
        <v>120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22" t="s">
        <v>78</v>
      </c>
      <c r="BK113" s="226">
        <f>ROUND(I113*H113,2)</f>
        <v>0</v>
      </c>
      <c r="BL113" s="22" t="s">
        <v>127</v>
      </c>
      <c r="BM113" s="22" t="s">
        <v>187</v>
      </c>
    </row>
    <row r="114" s="1" customFormat="1" ht="16.5" customHeight="1">
      <c r="B114" s="44"/>
      <c r="C114" s="215" t="s">
        <v>188</v>
      </c>
      <c r="D114" s="215" t="s">
        <v>122</v>
      </c>
      <c r="E114" s="216" t="s">
        <v>189</v>
      </c>
      <c r="F114" s="217" t="s">
        <v>190</v>
      </c>
      <c r="G114" s="218" t="s">
        <v>125</v>
      </c>
      <c r="H114" s="219">
        <v>1573</v>
      </c>
      <c r="I114" s="220"/>
      <c r="J114" s="221">
        <f>ROUND(I114*H114,2)</f>
        <v>0</v>
      </c>
      <c r="K114" s="217" t="s">
        <v>126</v>
      </c>
      <c r="L114" s="70"/>
      <c r="M114" s="222" t="s">
        <v>21</v>
      </c>
      <c r="N114" s="223" t="s">
        <v>41</v>
      </c>
      <c r="O114" s="45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AR114" s="22" t="s">
        <v>127</v>
      </c>
      <c r="AT114" s="22" t="s">
        <v>122</v>
      </c>
      <c r="AU114" s="22" t="s">
        <v>80</v>
      </c>
      <c r="AY114" s="22" t="s">
        <v>120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22" t="s">
        <v>78</v>
      </c>
      <c r="BK114" s="226">
        <f>ROUND(I114*H114,2)</f>
        <v>0</v>
      </c>
      <c r="BL114" s="22" t="s">
        <v>127</v>
      </c>
      <c r="BM114" s="22" t="s">
        <v>191</v>
      </c>
    </row>
    <row r="115" s="11" customFormat="1">
      <c r="B115" s="227"/>
      <c r="C115" s="228"/>
      <c r="D115" s="229" t="s">
        <v>129</v>
      </c>
      <c r="E115" s="230" t="s">
        <v>21</v>
      </c>
      <c r="F115" s="231" t="s">
        <v>192</v>
      </c>
      <c r="G115" s="228"/>
      <c r="H115" s="232">
        <v>1573</v>
      </c>
      <c r="I115" s="233"/>
      <c r="J115" s="228"/>
      <c r="K115" s="228"/>
      <c r="L115" s="234"/>
      <c r="M115" s="235"/>
      <c r="N115" s="236"/>
      <c r="O115" s="236"/>
      <c r="P115" s="236"/>
      <c r="Q115" s="236"/>
      <c r="R115" s="236"/>
      <c r="S115" s="236"/>
      <c r="T115" s="237"/>
      <c r="AT115" s="238" t="s">
        <v>129</v>
      </c>
      <c r="AU115" s="238" t="s">
        <v>80</v>
      </c>
      <c r="AV115" s="11" t="s">
        <v>80</v>
      </c>
      <c r="AW115" s="11" t="s">
        <v>34</v>
      </c>
      <c r="AX115" s="11" t="s">
        <v>78</v>
      </c>
      <c r="AY115" s="238" t="s">
        <v>120</v>
      </c>
    </row>
    <row r="116" s="1" customFormat="1" ht="16.5" customHeight="1">
      <c r="B116" s="44"/>
      <c r="C116" s="215" t="s">
        <v>193</v>
      </c>
      <c r="D116" s="215" t="s">
        <v>122</v>
      </c>
      <c r="E116" s="216" t="s">
        <v>194</v>
      </c>
      <c r="F116" s="217" t="s">
        <v>195</v>
      </c>
      <c r="G116" s="218" t="s">
        <v>173</v>
      </c>
      <c r="H116" s="219">
        <v>246.58000000000001</v>
      </c>
      <c r="I116" s="220"/>
      <c r="J116" s="221">
        <f>ROUND(I116*H116,2)</f>
        <v>0</v>
      </c>
      <c r="K116" s="217" t="s">
        <v>126</v>
      </c>
      <c r="L116" s="70"/>
      <c r="M116" s="222" t="s">
        <v>21</v>
      </c>
      <c r="N116" s="223" t="s">
        <v>41</v>
      </c>
      <c r="O116" s="45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AR116" s="22" t="s">
        <v>127</v>
      </c>
      <c r="AT116" s="22" t="s">
        <v>122</v>
      </c>
      <c r="AU116" s="22" t="s">
        <v>80</v>
      </c>
      <c r="AY116" s="22" t="s">
        <v>120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22" t="s">
        <v>78</v>
      </c>
      <c r="BK116" s="226">
        <f>ROUND(I116*H116,2)</f>
        <v>0</v>
      </c>
      <c r="BL116" s="22" t="s">
        <v>127</v>
      </c>
      <c r="BM116" s="22" t="s">
        <v>196</v>
      </c>
    </row>
    <row r="117" s="1" customFormat="1">
      <c r="B117" s="44"/>
      <c r="C117" s="72"/>
      <c r="D117" s="229" t="s">
        <v>142</v>
      </c>
      <c r="E117" s="72"/>
      <c r="F117" s="250" t="s">
        <v>197</v>
      </c>
      <c r="G117" s="72"/>
      <c r="H117" s="72"/>
      <c r="I117" s="185"/>
      <c r="J117" s="72"/>
      <c r="K117" s="72"/>
      <c r="L117" s="70"/>
      <c r="M117" s="251"/>
      <c r="N117" s="45"/>
      <c r="O117" s="45"/>
      <c r="P117" s="45"/>
      <c r="Q117" s="45"/>
      <c r="R117" s="45"/>
      <c r="S117" s="45"/>
      <c r="T117" s="93"/>
      <c r="AT117" s="22" t="s">
        <v>142</v>
      </c>
      <c r="AU117" s="22" t="s">
        <v>80</v>
      </c>
    </row>
    <row r="118" s="11" customFormat="1">
      <c r="B118" s="227"/>
      <c r="C118" s="228"/>
      <c r="D118" s="229" t="s">
        <v>129</v>
      </c>
      <c r="E118" s="230" t="s">
        <v>21</v>
      </c>
      <c r="F118" s="231" t="s">
        <v>198</v>
      </c>
      <c r="G118" s="228"/>
      <c r="H118" s="232">
        <v>235.80000000000001</v>
      </c>
      <c r="I118" s="233"/>
      <c r="J118" s="228"/>
      <c r="K118" s="228"/>
      <c r="L118" s="234"/>
      <c r="M118" s="235"/>
      <c r="N118" s="236"/>
      <c r="O118" s="236"/>
      <c r="P118" s="236"/>
      <c r="Q118" s="236"/>
      <c r="R118" s="236"/>
      <c r="S118" s="236"/>
      <c r="T118" s="237"/>
      <c r="AT118" s="238" t="s">
        <v>129</v>
      </c>
      <c r="AU118" s="238" t="s">
        <v>80</v>
      </c>
      <c r="AV118" s="11" t="s">
        <v>80</v>
      </c>
      <c r="AW118" s="11" t="s">
        <v>34</v>
      </c>
      <c r="AX118" s="11" t="s">
        <v>70</v>
      </c>
      <c r="AY118" s="238" t="s">
        <v>120</v>
      </c>
    </row>
    <row r="119" s="11" customFormat="1">
      <c r="B119" s="227"/>
      <c r="C119" s="228"/>
      <c r="D119" s="229" t="s">
        <v>129</v>
      </c>
      <c r="E119" s="230" t="s">
        <v>21</v>
      </c>
      <c r="F119" s="231" t="s">
        <v>199</v>
      </c>
      <c r="G119" s="228"/>
      <c r="H119" s="232">
        <v>10.779999999999999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AT119" s="238" t="s">
        <v>129</v>
      </c>
      <c r="AU119" s="238" t="s">
        <v>80</v>
      </c>
      <c r="AV119" s="11" t="s">
        <v>80</v>
      </c>
      <c r="AW119" s="11" t="s">
        <v>34</v>
      </c>
      <c r="AX119" s="11" t="s">
        <v>70</v>
      </c>
      <c r="AY119" s="238" t="s">
        <v>120</v>
      </c>
    </row>
    <row r="120" s="12" customFormat="1">
      <c r="B120" s="239"/>
      <c r="C120" s="240"/>
      <c r="D120" s="229" t="s">
        <v>129</v>
      </c>
      <c r="E120" s="241" t="s">
        <v>21</v>
      </c>
      <c r="F120" s="242" t="s">
        <v>132</v>
      </c>
      <c r="G120" s="240"/>
      <c r="H120" s="243">
        <v>246.58000000000001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AT120" s="249" t="s">
        <v>129</v>
      </c>
      <c r="AU120" s="249" t="s">
        <v>80</v>
      </c>
      <c r="AV120" s="12" t="s">
        <v>127</v>
      </c>
      <c r="AW120" s="12" t="s">
        <v>34</v>
      </c>
      <c r="AX120" s="12" t="s">
        <v>78</v>
      </c>
      <c r="AY120" s="249" t="s">
        <v>120</v>
      </c>
    </row>
    <row r="121" s="1" customFormat="1" ht="16.5" customHeight="1">
      <c r="B121" s="44"/>
      <c r="C121" s="215" t="s">
        <v>10</v>
      </c>
      <c r="D121" s="215" t="s">
        <v>122</v>
      </c>
      <c r="E121" s="216" t="s">
        <v>200</v>
      </c>
      <c r="F121" s="217" t="s">
        <v>201</v>
      </c>
      <c r="G121" s="218" t="s">
        <v>173</v>
      </c>
      <c r="H121" s="219">
        <v>66.170000000000002</v>
      </c>
      <c r="I121" s="220"/>
      <c r="J121" s="221">
        <f>ROUND(I121*H121,2)</f>
        <v>0</v>
      </c>
      <c r="K121" s="217" t="s">
        <v>126</v>
      </c>
      <c r="L121" s="70"/>
      <c r="M121" s="222" t="s">
        <v>21</v>
      </c>
      <c r="N121" s="223" t="s">
        <v>41</v>
      </c>
      <c r="O121" s="45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AR121" s="22" t="s">
        <v>127</v>
      </c>
      <c r="AT121" s="22" t="s">
        <v>122</v>
      </c>
      <c r="AU121" s="22" t="s">
        <v>80</v>
      </c>
      <c r="AY121" s="22" t="s">
        <v>120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22" t="s">
        <v>78</v>
      </c>
      <c r="BK121" s="226">
        <f>ROUND(I121*H121,2)</f>
        <v>0</v>
      </c>
      <c r="BL121" s="22" t="s">
        <v>127</v>
      </c>
      <c r="BM121" s="22" t="s">
        <v>202</v>
      </c>
    </row>
    <row r="122" s="1" customFormat="1">
      <c r="B122" s="44"/>
      <c r="C122" s="72"/>
      <c r="D122" s="229" t="s">
        <v>142</v>
      </c>
      <c r="E122" s="72"/>
      <c r="F122" s="250" t="s">
        <v>203</v>
      </c>
      <c r="G122" s="72"/>
      <c r="H122" s="72"/>
      <c r="I122" s="185"/>
      <c r="J122" s="72"/>
      <c r="K122" s="72"/>
      <c r="L122" s="70"/>
      <c r="M122" s="251"/>
      <c r="N122" s="45"/>
      <c r="O122" s="45"/>
      <c r="P122" s="45"/>
      <c r="Q122" s="45"/>
      <c r="R122" s="45"/>
      <c r="S122" s="45"/>
      <c r="T122" s="93"/>
      <c r="AT122" s="22" t="s">
        <v>142</v>
      </c>
      <c r="AU122" s="22" t="s">
        <v>80</v>
      </c>
    </row>
    <row r="123" s="11" customFormat="1">
      <c r="B123" s="227"/>
      <c r="C123" s="228"/>
      <c r="D123" s="229" t="s">
        <v>129</v>
      </c>
      <c r="E123" s="230" t="s">
        <v>21</v>
      </c>
      <c r="F123" s="231" t="s">
        <v>204</v>
      </c>
      <c r="G123" s="228"/>
      <c r="H123" s="232">
        <v>76.950000000000003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AT123" s="238" t="s">
        <v>129</v>
      </c>
      <c r="AU123" s="238" t="s">
        <v>80</v>
      </c>
      <c r="AV123" s="11" t="s">
        <v>80</v>
      </c>
      <c r="AW123" s="11" t="s">
        <v>34</v>
      </c>
      <c r="AX123" s="11" t="s">
        <v>70</v>
      </c>
      <c r="AY123" s="238" t="s">
        <v>120</v>
      </c>
    </row>
    <row r="124" s="11" customFormat="1">
      <c r="B124" s="227"/>
      <c r="C124" s="228"/>
      <c r="D124" s="229" t="s">
        <v>129</v>
      </c>
      <c r="E124" s="230" t="s">
        <v>21</v>
      </c>
      <c r="F124" s="231" t="s">
        <v>205</v>
      </c>
      <c r="G124" s="228"/>
      <c r="H124" s="232">
        <v>-6.5</v>
      </c>
      <c r="I124" s="233"/>
      <c r="J124" s="228"/>
      <c r="K124" s="228"/>
      <c r="L124" s="234"/>
      <c r="M124" s="235"/>
      <c r="N124" s="236"/>
      <c r="O124" s="236"/>
      <c r="P124" s="236"/>
      <c r="Q124" s="236"/>
      <c r="R124" s="236"/>
      <c r="S124" s="236"/>
      <c r="T124" s="237"/>
      <c r="AT124" s="238" t="s">
        <v>129</v>
      </c>
      <c r="AU124" s="238" t="s">
        <v>80</v>
      </c>
      <c r="AV124" s="11" t="s">
        <v>80</v>
      </c>
      <c r="AW124" s="11" t="s">
        <v>34</v>
      </c>
      <c r="AX124" s="11" t="s">
        <v>70</v>
      </c>
      <c r="AY124" s="238" t="s">
        <v>120</v>
      </c>
    </row>
    <row r="125" s="11" customFormat="1">
      <c r="B125" s="227"/>
      <c r="C125" s="228"/>
      <c r="D125" s="229" t="s">
        <v>129</v>
      </c>
      <c r="E125" s="230" t="s">
        <v>21</v>
      </c>
      <c r="F125" s="231" t="s">
        <v>206</v>
      </c>
      <c r="G125" s="228"/>
      <c r="H125" s="232">
        <v>-4.2800000000000002</v>
      </c>
      <c r="I125" s="233"/>
      <c r="J125" s="228"/>
      <c r="K125" s="228"/>
      <c r="L125" s="234"/>
      <c r="M125" s="235"/>
      <c r="N125" s="236"/>
      <c r="O125" s="236"/>
      <c r="P125" s="236"/>
      <c r="Q125" s="236"/>
      <c r="R125" s="236"/>
      <c r="S125" s="236"/>
      <c r="T125" s="237"/>
      <c r="AT125" s="238" t="s">
        <v>129</v>
      </c>
      <c r="AU125" s="238" t="s">
        <v>80</v>
      </c>
      <c r="AV125" s="11" t="s">
        <v>80</v>
      </c>
      <c r="AW125" s="11" t="s">
        <v>34</v>
      </c>
      <c r="AX125" s="11" t="s">
        <v>70</v>
      </c>
      <c r="AY125" s="238" t="s">
        <v>120</v>
      </c>
    </row>
    <row r="126" s="12" customFormat="1">
      <c r="B126" s="239"/>
      <c r="C126" s="240"/>
      <c r="D126" s="229" t="s">
        <v>129</v>
      </c>
      <c r="E126" s="241" t="s">
        <v>21</v>
      </c>
      <c r="F126" s="242" t="s">
        <v>132</v>
      </c>
      <c r="G126" s="240"/>
      <c r="H126" s="243">
        <v>66.170000000000002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AT126" s="249" t="s">
        <v>129</v>
      </c>
      <c r="AU126" s="249" t="s">
        <v>80</v>
      </c>
      <c r="AV126" s="12" t="s">
        <v>127</v>
      </c>
      <c r="AW126" s="12" t="s">
        <v>34</v>
      </c>
      <c r="AX126" s="12" t="s">
        <v>78</v>
      </c>
      <c r="AY126" s="249" t="s">
        <v>120</v>
      </c>
    </row>
    <row r="127" s="10" customFormat="1" ht="29.88" customHeight="1">
      <c r="B127" s="199"/>
      <c r="C127" s="200"/>
      <c r="D127" s="201" t="s">
        <v>69</v>
      </c>
      <c r="E127" s="213" t="s">
        <v>127</v>
      </c>
      <c r="F127" s="213" t="s">
        <v>207</v>
      </c>
      <c r="G127" s="200"/>
      <c r="H127" s="200"/>
      <c r="I127" s="203"/>
      <c r="J127" s="214">
        <f>BK127</f>
        <v>0</v>
      </c>
      <c r="K127" s="200"/>
      <c r="L127" s="205"/>
      <c r="M127" s="206"/>
      <c r="N127" s="207"/>
      <c r="O127" s="207"/>
      <c r="P127" s="208">
        <f>SUM(P128:P132)</f>
        <v>0</v>
      </c>
      <c r="Q127" s="207"/>
      <c r="R127" s="208">
        <f>SUM(R128:R132)</f>
        <v>3.8945279999999998</v>
      </c>
      <c r="S127" s="207"/>
      <c r="T127" s="209">
        <f>SUM(T128:T132)</f>
        <v>0</v>
      </c>
      <c r="AR127" s="210" t="s">
        <v>78</v>
      </c>
      <c r="AT127" s="211" t="s">
        <v>69</v>
      </c>
      <c r="AU127" s="211" t="s">
        <v>78</v>
      </c>
      <c r="AY127" s="210" t="s">
        <v>120</v>
      </c>
      <c r="BK127" s="212">
        <f>SUM(BK128:BK132)</f>
        <v>0</v>
      </c>
    </row>
    <row r="128" s="1" customFormat="1" ht="16.5" customHeight="1">
      <c r="B128" s="44"/>
      <c r="C128" s="215" t="s">
        <v>208</v>
      </c>
      <c r="D128" s="215" t="s">
        <v>122</v>
      </c>
      <c r="E128" s="216" t="s">
        <v>209</v>
      </c>
      <c r="F128" s="217" t="s">
        <v>210</v>
      </c>
      <c r="G128" s="218" t="s">
        <v>173</v>
      </c>
      <c r="H128" s="219">
        <v>1</v>
      </c>
      <c r="I128" s="220"/>
      <c r="J128" s="221">
        <f>ROUND(I128*H128,2)</f>
        <v>0</v>
      </c>
      <c r="K128" s="217" t="s">
        <v>126</v>
      </c>
      <c r="L128" s="70"/>
      <c r="M128" s="222" t="s">
        <v>21</v>
      </c>
      <c r="N128" s="223" t="s">
        <v>41</v>
      </c>
      <c r="O128" s="45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AR128" s="22" t="s">
        <v>127</v>
      </c>
      <c r="AT128" s="22" t="s">
        <v>122</v>
      </c>
      <c r="AU128" s="22" t="s">
        <v>80</v>
      </c>
      <c r="AY128" s="22" t="s">
        <v>120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22" t="s">
        <v>78</v>
      </c>
      <c r="BK128" s="226">
        <f>ROUND(I128*H128,2)</f>
        <v>0</v>
      </c>
      <c r="BL128" s="22" t="s">
        <v>127</v>
      </c>
      <c r="BM128" s="22" t="s">
        <v>211</v>
      </c>
    </row>
    <row r="129" s="11" customFormat="1">
      <c r="B129" s="227"/>
      <c r="C129" s="228"/>
      <c r="D129" s="229" t="s">
        <v>129</v>
      </c>
      <c r="E129" s="230" t="s">
        <v>21</v>
      </c>
      <c r="F129" s="231" t="s">
        <v>212</v>
      </c>
      <c r="G129" s="228"/>
      <c r="H129" s="232">
        <v>1</v>
      </c>
      <c r="I129" s="233"/>
      <c r="J129" s="228"/>
      <c r="K129" s="228"/>
      <c r="L129" s="234"/>
      <c r="M129" s="235"/>
      <c r="N129" s="236"/>
      <c r="O129" s="236"/>
      <c r="P129" s="236"/>
      <c r="Q129" s="236"/>
      <c r="R129" s="236"/>
      <c r="S129" s="236"/>
      <c r="T129" s="237"/>
      <c r="AT129" s="238" t="s">
        <v>129</v>
      </c>
      <c r="AU129" s="238" t="s">
        <v>80</v>
      </c>
      <c r="AV129" s="11" t="s">
        <v>80</v>
      </c>
      <c r="AW129" s="11" t="s">
        <v>34</v>
      </c>
      <c r="AX129" s="11" t="s">
        <v>78</v>
      </c>
      <c r="AY129" s="238" t="s">
        <v>120</v>
      </c>
    </row>
    <row r="130" s="1" customFormat="1" ht="16.5" customHeight="1">
      <c r="B130" s="44"/>
      <c r="C130" s="215" t="s">
        <v>213</v>
      </c>
      <c r="D130" s="215" t="s">
        <v>122</v>
      </c>
      <c r="E130" s="216" t="s">
        <v>214</v>
      </c>
      <c r="F130" s="217" t="s">
        <v>215</v>
      </c>
      <c r="G130" s="218" t="s">
        <v>173</v>
      </c>
      <c r="H130" s="219">
        <v>1.6000000000000001</v>
      </c>
      <c r="I130" s="220"/>
      <c r="J130" s="221">
        <f>ROUND(I130*H130,2)</f>
        <v>0</v>
      </c>
      <c r="K130" s="217" t="s">
        <v>126</v>
      </c>
      <c r="L130" s="70"/>
      <c r="M130" s="222" t="s">
        <v>21</v>
      </c>
      <c r="N130" s="223" t="s">
        <v>41</v>
      </c>
      <c r="O130" s="45"/>
      <c r="P130" s="224">
        <f>O130*H130</f>
        <v>0</v>
      </c>
      <c r="Q130" s="224">
        <v>2.4340799999999998</v>
      </c>
      <c r="R130" s="224">
        <f>Q130*H130</f>
        <v>3.8945279999999998</v>
      </c>
      <c r="S130" s="224">
        <v>0</v>
      </c>
      <c r="T130" s="225">
        <f>S130*H130</f>
        <v>0</v>
      </c>
      <c r="AR130" s="22" t="s">
        <v>127</v>
      </c>
      <c r="AT130" s="22" t="s">
        <v>122</v>
      </c>
      <c r="AU130" s="22" t="s">
        <v>80</v>
      </c>
      <c r="AY130" s="22" t="s">
        <v>120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22" t="s">
        <v>78</v>
      </c>
      <c r="BK130" s="226">
        <f>ROUND(I130*H130,2)</f>
        <v>0</v>
      </c>
      <c r="BL130" s="22" t="s">
        <v>127</v>
      </c>
      <c r="BM130" s="22" t="s">
        <v>216</v>
      </c>
    </row>
    <row r="131" s="1" customFormat="1">
      <c r="B131" s="44"/>
      <c r="C131" s="72"/>
      <c r="D131" s="229" t="s">
        <v>142</v>
      </c>
      <c r="E131" s="72"/>
      <c r="F131" s="250" t="s">
        <v>217</v>
      </c>
      <c r="G131" s="72"/>
      <c r="H131" s="72"/>
      <c r="I131" s="185"/>
      <c r="J131" s="72"/>
      <c r="K131" s="72"/>
      <c r="L131" s="70"/>
      <c r="M131" s="251"/>
      <c r="N131" s="45"/>
      <c r="O131" s="45"/>
      <c r="P131" s="45"/>
      <c r="Q131" s="45"/>
      <c r="R131" s="45"/>
      <c r="S131" s="45"/>
      <c r="T131" s="93"/>
      <c r="AT131" s="22" t="s">
        <v>142</v>
      </c>
      <c r="AU131" s="22" t="s">
        <v>80</v>
      </c>
    </row>
    <row r="132" s="11" customFormat="1">
      <c r="B132" s="227"/>
      <c r="C132" s="228"/>
      <c r="D132" s="229" t="s">
        <v>129</v>
      </c>
      <c r="E132" s="230" t="s">
        <v>21</v>
      </c>
      <c r="F132" s="231" t="s">
        <v>218</v>
      </c>
      <c r="G132" s="228"/>
      <c r="H132" s="232">
        <v>1.6000000000000001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AT132" s="238" t="s">
        <v>129</v>
      </c>
      <c r="AU132" s="238" t="s">
        <v>80</v>
      </c>
      <c r="AV132" s="11" t="s">
        <v>80</v>
      </c>
      <c r="AW132" s="11" t="s">
        <v>34</v>
      </c>
      <c r="AX132" s="11" t="s">
        <v>78</v>
      </c>
      <c r="AY132" s="238" t="s">
        <v>120</v>
      </c>
    </row>
    <row r="133" s="10" customFormat="1" ht="29.88" customHeight="1">
      <c r="B133" s="199"/>
      <c r="C133" s="200"/>
      <c r="D133" s="201" t="s">
        <v>69</v>
      </c>
      <c r="E133" s="213" t="s">
        <v>149</v>
      </c>
      <c r="F133" s="213" t="s">
        <v>219</v>
      </c>
      <c r="G133" s="200"/>
      <c r="H133" s="200"/>
      <c r="I133" s="203"/>
      <c r="J133" s="214">
        <f>BK133</f>
        <v>0</v>
      </c>
      <c r="K133" s="200"/>
      <c r="L133" s="205"/>
      <c r="M133" s="206"/>
      <c r="N133" s="207"/>
      <c r="O133" s="207"/>
      <c r="P133" s="208">
        <f>SUM(P134:P163)</f>
        <v>0</v>
      </c>
      <c r="Q133" s="207"/>
      <c r="R133" s="208">
        <f>SUM(R134:R163)</f>
        <v>458.87871999999999</v>
      </c>
      <c r="S133" s="207"/>
      <c r="T133" s="209">
        <f>SUM(T134:T163)</f>
        <v>0</v>
      </c>
      <c r="AR133" s="210" t="s">
        <v>78</v>
      </c>
      <c r="AT133" s="211" t="s">
        <v>69</v>
      </c>
      <c r="AU133" s="211" t="s">
        <v>78</v>
      </c>
      <c r="AY133" s="210" t="s">
        <v>120</v>
      </c>
      <c r="BK133" s="212">
        <f>SUM(BK134:BK163)</f>
        <v>0</v>
      </c>
    </row>
    <row r="134" s="1" customFormat="1" ht="16.5" customHeight="1">
      <c r="B134" s="44"/>
      <c r="C134" s="215" t="s">
        <v>220</v>
      </c>
      <c r="D134" s="215" t="s">
        <v>122</v>
      </c>
      <c r="E134" s="216" t="s">
        <v>221</v>
      </c>
      <c r="F134" s="217" t="s">
        <v>222</v>
      </c>
      <c r="G134" s="218" t="s">
        <v>125</v>
      </c>
      <c r="H134" s="219">
        <v>50</v>
      </c>
      <c r="I134" s="220"/>
      <c r="J134" s="221">
        <f>ROUND(I134*H134,2)</f>
        <v>0</v>
      </c>
      <c r="K134" s="217" t="s">
        <v>126</v>
      </c>
      <c r="L134" s="70"/>
      <c r="M134" s="222" t="s">
        <v>21</v>
      </c>
      <c r="N134" s="223" t="s">
        <v>41</v>
      </c>
      <c r="O134" s="45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AR134" s="22" t="s">
        <v>127</v>
      </c>
      <c r="AT134" s="22" t="s">
        <v>122</v>
      </c>
      <c r="AU134" s="22" t="s">
        <v>80</v>
      </c>
      <c r="AY134" s="22" t="s">
        <v>120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22" t="s">
        <v>78</v>
      </c>
      <c r="BK134" s="226">
        <f>ROUND(I134*H134,2)</f>
        <v>0</v>
      </c>
      <c r="BL134" s="22" t="s">
        <v>127</v>
      </c>
      <c r="BM134" s="22" t="s">
        <v>223</v>
      </c>
    </row>
    <row r="135" s="11" customFormat="1">
      <c r="B135" s="227"/>
      <c r="C135" s="228"/>
      <c r="D135" s="229" t="s">
        <v>129</v>
      </c>
      <c r="E135" s="230" t="s">
        <v>21</v>
      </c>
      <c r="F135" s="231" t="s">
        <v>224</v>
      </c>
      <c r="G135" s="228"/>
      <c r="H135" s="232">
        <v>50</v>
      </c>
      <c r="I135" s="233"/>
      <c r="J135" s="228"/>
      <c r="K135" s="228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129</v>
      </c>
      <c r="AU135" s="238" t="s">
        <v>80</v>
      </c>
      <c r="AV135" s="11" t="s">
        <v>80</v>
      </c>
      <c r="AW135" s="11" t="s">
        <v>34</v>
      </c>
      <c r="AX135" s="11" t="s">
        <v>78</v>
      </c>
      <c r="AY135" s="238" t="s">
        <v>120</v>
      </c>
    </row>
    <row r="136" s="1" customFormat="1" ht="16.5" customHeight="1">
      <c r="B136" s="44"/>
      <c r="C136" s="215" t="s">
        <v>225</v>
      </c>
      <c r="D136" s="215" t="s">
        <v>122</v>
      </c>
      <c r="E136" s="216" t="s">
        <v>226</v>
      </c>
      <c r="F136" s="217" t="s">
        <v>227</v>
      </c>
      <c r="G136" s="218" t="s">
        <v>125</v>
      </c>
      <c r="H136" s="219">
        <v>50</v>
      </c>
      <c r="I136" s="220"/>
      <c r="J136" s="221">
        <f>ROUND(I136*H136,2)</f>
        <v>0</v>
      </c>
      <c r="K136" s="217" t="s">
        <v>126</v>
      </c>
      <c r="L136" s="70"/>
      <c r="M136" s="222" t="s">
        <v>21</v>
      </c>
      <c r="N136" s="223" t="s">
        <v>41</v>
      </c>
      <c r="O136" s="45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AR136" s="22" t="s">
        <v>127</v>
      </c>
      <c r="AT136" s="22" t="s">
        <v>122</v>
      </c>
      <c r="AU136" s="22" t="s">
        <v>80</v>
      </c>
      <c r="AY136" s="22" t="s">
        <v>120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22" t="s">
        <v>78</v>
      </c>
      <c r="BK136" s="226">
        <f>ROUND(I136*H136,2)</f>
        <v>0</v>
      </c>
      <c r="BL136" s="22" t="s">
        <v>127</v>
      </c>
      <c r="BM136" s="22" t="s">
        <v>228</v>
      </c>
    </row>
    <row r="137" s="11" customFormat="1">
      <c r="B137" s="227"/>
      <c r="C137" s="228"/>
      <c r="D137" s="229" t="s">
        <v>129</v>
      </c>
      <c r="E137" s="230" t="s">
        <v>21</v>
      </c>
      <c r="F137" s="231" t="s">
        <v>224</v>
      </c>
      <c r="G137" s="228"/>
      <c r="H137" s="232">
        <v>50</v>
      </c>
      <c r="I137" s="233"/>
      <c r="J137" s="228"/>
      <c r="K137" s="228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129</v>
      </c>
      <c r="AU137" s="238" t="s">
        <v>80</v>
      </c>
      <c r="AV137" s="11" t="s">
        <v>80</v>
      </c>
      <c r="AW137" s="11" t="s">
        <v>34</v>
      </c>
      <c r="AX137" s="11" t="s">
        <v>78</v>
      </c>
      <c r="AY137" s="238" t="s">
        <v>120</v>
      </c>
    </row>
    <row r="138" s="1" customFormat="1" ht="25.5" customHeight="1">
      <c r="B138" s="44"/>
      <c r="C138" s="215" t="s">
        <v>229</v>
      </c>
      <c r="D138" s="215" t="s">
        <v>122</v>
      </c>
      <c r="E138" s="216" t="s">
        <v>230</v>
      </c>
      <c r="F138" s="217" t="s">
        <v>231</v>
      </c>
      <c r="G138" s="218" t="s">
        <v>125</v>
      </c>
      <c r="H138" s="219">
        <v>1165</v>
      </c>
      <c r="I138" s="220"/>
      <c r="J138" s="221">
        <f>ROUND(I138*H138,2)</f>
        <v>0</v>
      </c>
      <c r="K138" s="217" t="s">
        <v>126</v>
      </c>
      <c r="L138" s="70"/>
      <c r="M138" s="222" t="s">
        <v>21</v>
      </c>
      <c r="N138" s="223" t="s">
        <v>41</v>
      </c>
      <c r="O138" s="45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AR138" s="22" t="s">
        <v>127</v>
      </c>
      <c r="AT138" s="22" t="s">
        <v>122</v>
      </c>
      <c r="AU138" s="22" t="s">
        <v>80</v>
      </c>
      <c r="AY138" s="22" t="s">
        <v>120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22" t="s">
        <v>78</v>
      </c>
      <c r="BK138" s="226">
        <f>ROUND(I138*H138,2)</f>
        <v>0</v>
      </c>
      <c r="BL138" s="22" t="s">
        <v>127</v>
      </c>
      <c r="BM138" s="22" t="s">
        <v>232</v>
      </c>
    </row>
    <row r="139" s="11" customFormat="1">
      <c r="B139" s="227"/>
      <c r="C139" s="228"/>
      <c r="D139" s="229" t="s">
        <v>129</v>
      </c>
      <c r="E139" s="230" t="s">
        <v>21</v>
      </c>
      <c r="F139" s="231" t="s">
        <v>233</v>
      </c>
      <c r="G139" s="228"/>
      <c r="H139" s="232">
        <v>1165</v>
      </c>
      <c r="I139" s="233"/>
      <c r="J139" s="228"/>
      <c r="K139" s="228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129</v>
      </c>
      <c r="AU139" s="238" t="s">
        <v>80</v>
      </c>
      <c r="AV139" s="11" t="s">
        <v>80</v>
      </c>
      <c r="AW139" s="11" t="s">
        <v>34</v>
      </c>
      <c r="AX139" s="11" t="s">
        <v>78</v>
      </c>
      <c r="AY139" s="238" t="s">
        <v>120</v>
      </c>
    </row>
    <row r="140" s="1" customFormat="1" ht="25.5" customHeight="1">
      <c r="B140" s="44"/>
      <c r="C140" s="215" t="s">
        <v>9</v>
      </c>
      <c r="D140" s="215" t="s">
        <v>122</v>
      </c>
      <c r="E140" s="216" t="s">
        <v>234</v>
      </c>
      <c r="F140" s="217" t="s">
        <v>235</v>
      </c>
      <c r="G140" s="218" t="s">
        <v>125</v>
      </c>
      <c r="H140" s="219">
        <v>50</v>
      </c>
      <c r="I140" s="220"/>
      <c r="J140" s="221">
        <f>ROUND(I140*H140,2)</f>
        <v>0</v>
      </c>
      <c r="K140" s="217" t="s">
        <v>126</v>
      </c>
      <c r="L140" s="70"/>
      <c r="M140" s="222" t="s">
        <v>21</v>
      </c>
      <c r="N140" s="223" t="s">
        <v>41</v>
      </c>
      <c r="O140" s="45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AR140" s="22" t="s">
        <v>127</v>
      </c>
      <c r="AT140" s="22" t="s">
        <v>122</v>
      </c>
      <c r="AU140" s="22" t="s">
        <v>80</v>
      </c>
      <c r="AY140" s="22" t="s">
        <v>120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22" t="s">
        <v>78</v>
      </c>
      <c r="BK140" s="226">
        <f>ROUND(I140*H140,2)</f>
        <v>0</v>
      </c>
      <c r="BL140" s="22" t="s">
        <v>127</v>
      </c>
      <c r="BM140" s="22" t="s">
        <v>236</v>
      </c>
    </row>
    <row r="141" s="11" customFormat="1">
      <c r="B141" s="227"/>
      <c r="C141" s="228"/>
      <c r="D141" s="229" t="s">
        <v>129</v>
      </c>
      <c r="E141" s="230" t="s">
        <v>21</v>
      </c>
      <c r="F141" s="231" t="s">
        <v>237</v>
      </c>
      <c r="G141" s="228"/>
      <c r="H141" s="232">
        <v>50</v>
      </c>
      <c r="I141" s="233"/>
      <c r="J141" s="228"/>
      <c r="K141" s="228"/>
      <c r="L141" s="234"/>
      <c r="M141" s="235"/>
      <c r="N141" s="236"/>
      <c r="O141" s="236"/>
      <c r="P141" s="236"/>
      <c r="Q141" s="236"/>
      <c r="R141" s="236"/>
      <c r="S141" s="236"/>
      <c r="T141" s="237"/>
      <c r="AT141" s="238" t="s">
        <v>129</v>
      </c>
      <c r="AU141" s="238" t="s">
        <v>80</v>
      </c>
      <c r="AV141" s="11" t="s">
        <v>80</v>
      </c>
      <c r="AW141" s="11" t="s">
        <v>34</v>
      </c>
      <c r="AX141" s="11" t="s">
        <v>78</v>
      </c>
      <c r="AY141" s="238" t="s">
        <v>120</v>
      </c>
    </row>
    <row r="142" s="1" customFormat="1" ht="25.5" customHeight="1">
      <c r="B142" s="44"/>
      <c r="C142" s="215" t="s">
        <v>238</v>
      </c>
      <c r="D142" s="215" t="s">
        <v>122</v>
      </c>
      <c r="E142" s="216" t="s">
        <v>239</v>
      </c>
      <c r="F142" s="217" t="s">
        <v>240</v>
      </c>
      <c r="G142" s="218" t="s">
        <v>125</v>
      </c>
      <c r="H142" s="219">
        <v>50</v>
      </c>
      <c r="I142" s="220"/>
      <c r="J142" s="221">
        <f>ROUND(I142*H142,2)</f>
        <v>0</v>
      </c>
      <c r="K142" s="217" t="s">
        <v>126</v>
      </c>
      <c r="L142" s="70"/>
      <c r="M142" s="222" t="s">
        <v>21</v>
      </c>
      <c r="N142" s="223" t="s">
        <v>41</v>
      </c>
      <c r="O142" s="45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AR142" s="22" t="s">
        <v>127</v>
      </c>
      <c r="AT142" s="22" t="s">
        <v>122</v>
      </c>
      <c r="AU142" s="22" t="s">
        <v>80</v>
      </c>
      <c r="AY142" s="22" t="s">
        <v>120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22" t="s">
        <v>78</v>
      </c>
      <c r="BK142" s="226">
        <f>ROUND(I142*H142,2)</f>
        <v>0</v>
      </c>
      <c r="BL142" s="22" t="s">
        <v>127</v>
      </c>
      <c r="BM142" s="22" t="s">
        <v>241</v>
      </c>
    </row>
    <row r="143" s="11" customFormat="1">
      <c r="B143" s="227"/>
      <c r="C143" s="228"/>
      <c r="D143" s="229" t="s">
        <v>129</v>
      </c>
      <c r="E143" s="230" t="s">
        <v>21</v>
      </c>
      <c r="F143" s="231" t="s">
        <v>242</v>
      </c>
      <c r="G143" s="228"/>
      <c r="H143" s="232">
        <v>50</v>
      </c>
      <c r="I143" s="233"/>
      <c r="J143" s="228"/>
      <c r="K143" s="228"/>
      <c r="L143" s="234"/>
      <c r="M143" s="235"/>
      <c r="N143" s="236"/>
      <c r="O143" s="236"/>
      <c r="P143" s="236"/>
      <c r="Q143" s="236"/>
      <c r="R143" s="236"/>
      <c r="S143" s="236"/>
      <c r="T143" s="237"/>
      <c r="AT143" s="238" t="s">
        <v>129</v>
      </c>
      <c r="AU143" s="238" t="s">
        <v>80</v>
      </c>
      <c r="AV143" s="11" t="s">
        <v>80</v>
      </c>
      <c r="AW143" s="11" t="s">
        <v>34</v>
      </c>
      <c r="AX143" s="11" t="s">
        <v>78</v>
      </c>
      <c r="AY143" s="238" t="s">
        <v>120</v>
      </c>
    </row>
    <row r="144" s="1" customFormat="1" ht="16.5" customHeight="1">
      <c r="B144" s="44"/>
      <c r="C144" s="215" t="s">
        <v>243</v>
      </c>
      <c r="D144" s="215" t="s">
        <v>122</v>
      </c>
      <c r="E144" s="216" t="s">
        <v>244</v>
      </c>
      <c r="F144" s="217" t="s">
        <v>245</v>
      </c>
      <c r="G144" s="218" t="s">
        <v>125</v>
      </c>
      <c r="H144" s="219">
        <v>1398</v>
      </c>
      <c r="I144" s="220"/>
      <c r="J144" s="221">
        <f>ROUND(I144*H144,2)</f>
        <v>0</v>
      </c>
      <c r="K144" s="217" t="s">
        <v>126</v>
      </c>
      <c r="L144" s="70"/>
      <c r="M144" s="222" t="s">
        <v>21</v>
      </c>
      <c r="N144" s="223" t="s">
        <v>41</v>
      </c>
      <c r="O144" s="45"/>
      <c r="P144" s="224">
        <f>O144*H144</f>
        <v>0</v>
      </c>
      <c r="Q144" s="224">
        <v>0.32400000000000001</v>
      </c>
      <c r="R144" s="224">
        <f>Q144*H144</f>
        <v>452.952</v>
      </c>
      <c r="S144" s="224">
        <v>0</v>
      </c>
      <c r="T144" s="225">
        <f>S144*H144</f>
        <v>0</v>
      </c>
      <c r="AR144" s="22" t="s">
        <v>127</v>
      </c>
      <c r="AT144" s="22" t="s">
        <v>122</v>
      </c>
      <c r="AU144" s="22" t="s">
        <v>80</v>
      </c>
      <c r="AY144" s="22" t="s">
        <v>120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22" t="s">
        <v>78</v>
      </c>
      <c r="BK144" s="226">
        <f>ROUND(I144*H144,2)</f>
        <v>0</v>
      </c>
      <c r="BL144" s="22" t="s">
        <v>127</v>
      </c>
      <c r="BM144" s="22" t="s">
        <v>246</v>
      </c>
    </row>
    <row r="145" s="11" customFormat="1">
      <c r="B145" s="227"/>
      <c r="C145" s="228"/>
      <c r="D145" s="229" t="s">
        <v>129</v>
      </c>
      <c r="E145" s="230" t="s">
        <v>21</v>
      </c>
      <c r="F145" s="231" t="s">
        <v>247</v>
      </c>
      <c r="G145" s="228"/>
      <c r="H145" s="232">
        <v>990</v>
      </c>
      <c r="I145" s="233"/>
      <c r="J145" s="228"/>
      <c r="K145" s="228"/>
      <c r="L145" s="234"/>
      <c r="M145" s="235"/>
      <c r="N145" s="236"/>
      <c r="O145" s="236"/>
      <c r="P145" s="236"/>
      <c r="Q145" s="236"/>
      <c r="R145" s="236"/>
      <c r="S145" s="236"/>
      <c r="T145" s="237"/>
      <c r="AT145" s="238" t="s">
        <v>129</v>
      </c>
      <c r="AU145" s="238" t="s">
        <v>80</v>
      </c>
      <c r="AV145" s="11" t="s">
        <v>80</v>
      </c>
      <c r="AW145" s="11" t="s">
        <v>34</v>
      </c>
      <c r="AX145" s="11" t="s">
        <v>70</v>
      </c>
      <c r="AY145" s="238" t="s">
        <v>120</v>
      </c>
    </row>
    <row r="146" s="11" customFormat="1">
      <c r="B146" s="227"/>
      <c r="C146" s="228"/>
      <c r="D146" s="229" t="s">
        <v>129</v>
      </c>
      <c r="E146" s="230" t="s">
        <v>21</v>
      </c>
      <c r="F146" s="231" t="s">
        <v>248</v>
      </c>
      <c r="G146" s="228"/>
      <c r="H146" s="232">
        <v>408</v>
      </c>
      <c r="I146" s="233"/>
      <c r="J146" s="228"/>
      <c r="K146" s="228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129</v>
      </c>
      <c r="AU146" s="238" t="s">
        <v>80</v>
      </c>
      <c r="AV146" s="11" t="s">
        <v>80</v>
      </c>
      <c r="AW146" s="11" t="s">
        <v>34</v>
      </c>
      <c r="AX146" s="11" t="s">
        <v>70</v>
      </c>
      <c r="AY146" s="238" t="s">
        <v>120</v>
      </c>
    </row>
    <row r="147" s="12" customFormat="1">
      <c r="B147" s="239"/>
      <c r="C147" s="240"/>
      <c r="D147" s="229" t="s">
        <v>129</v>
      </c>
      <c r="E147" s="241" t="s">
        <v>21</v>
      </c>
      <c r="F147" s="242" t="s">
        <v>132</v>
      </c>
      <c r="G147" s="240"/>
      <c r="H147" s="243">
        <v>1398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AT147" s="249" t="s">
        <v>129</v>
      </c>
      <c r="AU147" s="249" t="s">
        <v>80</v>
      </c>
      <c r="AV147" s="12" t="s">
        <v>127</v>
      </c>
      <c r="AW147" s="12" t="s">
        <v>34</v>
      </c>
      <c r="AX147" s="12" t="s">
        <v>78</v>
      </c>
      <c r="AY147" s="249" t="s">
        <v>120</v>
      </c>
    </row>
    <row r="148" s="1" customFormat="1" ht="16.5" customHeight="1">
      <c r="B148" s="44"/>
      <c r="C148" s="215" t="s">
        <v>249</v>
      </c>
      <c r="D148" s="215" t="s">
        <v>122</v>
      </c>
      <c r="E148" s="216" t="s">
        <v>250</v>
      </c>
      <c r="F148" s="217" t="s">
        <v>251</v>
      </c>
      <c r="G148" s="218" t="s">
        <v>252</v>
      </c>
      <c r="H148" s="219">
        <v>2000</v>
      </c>
      <c r="I148" s="220"/>
      <c r="J148" s="221">
        <f>ROUND(I148*H148,2)</f>
        <v>0</v>
      </c>
      <c r="K148" s="217" t="s">
        <v>126</v>
      </c>
      <c r="L148" s="70"/>
      <c r="M148" s="222" t="s">
        <v>21</v>
      </c>
      <c r="N148" s="223" t="s">
        <v>41</v>
      </c>
      <c r="O148" s="45"/>
      <c r="P148" s="224">
        <f>O148*H148</f>
        <v>0</v>
      </c>
      <c r="Q148" s="224">
        <v>0.00282</v>
      </c>
      <c r="R148" s="224">
        <f>Q148*H148</f>
        <v>5.6399999999999997</v>
      </c>
      <c r="S148" s="224">
        <v>0</v>
      </c>
      <c r="T148" s="225">
        <f>S148*H148</f>
        <v>0</v>
      </c>
      <c r="AR148" s="22" t="s">
        <v>127</v>
      </c>
      <c r="AT148" s="22" t="s">
        <v>122</v>
      </c>
      <c r="AU148" s="22" t="s">
        <v>80</v>
      </c>
      <c r="AY148" s="22" t="s">
        <v>120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22" t="s">
        <v>78</v>
      </c>
      <c r="BK148" s="226">
        <f>ROUND(I148*H148,2)</f>
        <v>0</v>
      </c>
      <c r="BL148" s="22" t="s">
        <v>127</v>
      </c>
      <c r="BM148" s="22" t="s">
        <v>253</v>
      </c>
    </row>
    <row r="149" s="1" customFormat="1" ht="16.5" customHeight="1">
      <c r="B149" s="44"/>
      <c r="C149" s="215" t="s">
        <v>254</v>
      </c>
      <c r="D149" s="215" t="s">
        <v>122</v>
      </c>
      <c r="E149" s="216" t="s">
        <v>255</v>
      </c>
      <c r="F149" s="217" t="s">
        <v>256</v>
      </c>
      <c r="G149" s="218" t="s">
        <v>125</v>
      </c>
      <c r="H149" s="219">
        <v>50</v>
      </c>
      <c r="I149" s="220"/>
      <c r="J149" s="221">
        <f>ROUND(I149*H149,2)</f>
        <v>0</v>
      </c>
      <c r="K149" s="217" t="s">
        <v>126</v>
      </c>
      <c r="L149" s="70"/>
      <c r="M149" s="222" t="s">
        <v>21</v>
      </c>
      <c r="N149" s="223" t="s">
        <v>41</v>
      </c>
      <c r="O149" s="45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AR149" s="22" t="s">
        <v>127</v>
      </c>
      <c r="AT149" s="22" t="s">
        <v>122</v>
      </c>
      <c r="AU149" s="22" t="s">
        <v>80</v>
      </c>
      <c r="AY149" s="22" t="s">
        <v>120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22" t="s">
        <v>78</v>
      </c>
      <c r="BK149" s="226">
        <f>ROUND(I149*H149,2)</f>
        <v>0</v>
      </c>
      <c r="BL149" s="22" t="s">
        <v>127</v>
      </c>
      <c r="BM149" s="22" t="s">
        <v>257</v>
      </c>
    </row>
    <row r="150" s="11" customFormat="1">
      <c r="B150" s="227"/>
      <c r="C150" s="228"/>
      <c r="D150" s="229" t="s">
        <v>129</v>
      </c>
      <c r="E150" s="230" t="s">
        <v>21</v>
      </c>
      <c r="F150" s="231" t="s">
        <v>258</v>
      </c>
      <c r="G150" s="228"/>
      <c r="H150" s="232">
        <v>50</v>
      </c>
      <c r="I150" s="233"/>
      <c r="J150" s="228"/>
      <c r="K150" s="228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129</v>
      </c>
      <c r="AU150" s="238" t="s">
        <v>80</v>
      </c>
      <c r="AV150" s="11" t="s">
        <v>80</v>
      </c>
      <c r="AW150" s="11" t="s">
        <v>34</v>
      </c>
      <c r="AX150" s="11" t="s">
        <v>78</v>
      </c>
      <c r="AY150" s="238" t="s">
        <v>120</v>
      </c>
    </row>
    <row r="151" s="1" customFormat="1" ht="16.5" customHeight="1">
      <c r="B151" s="44"/>
      <c r="C151" s="215" t="s">
        <v>259</v>
      </c>
      <c r="D151" s="215" t="s">
        <v>122</v>
      </c>
      <c r="E151" s="216" t="s">
        <v>260</v>
      </c>
      <c r="F151" s="217" t="s">
        <v>261</v>
      </c>
      <c r="G151" s="218" t="s">
        <v>125</v>
      </c>
      <c r="H151" s="219">
        <v>4660</v>
      </c>
      <c r="I151" s="220"/>
      <c r="J151" s="221">
        <f>ROUND(I151*H151,2)</f>
        <v>0</v>
      </c>
      <c r="K151" s="217" t="s">
        <v>126</v>
      </c>
      <c r="L151" s="70"/>
      <c r="M151" s="222" t="s">
        <v>21</v>
      </c>
      <c r="N151" s="223" t="s">
        <v>41</v>
      </c>
      <c r="O151" s="45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AR151" s="22" t="s">
        <v>127</v>
      </c>
      <c r="AT151" s="22" t="s">
        <v>122</v>
      </c>
      <c r="AU151" s="22" t="s">
        <v>80</v>
      </c>
      <c r="AY151" s="22" t="s">
        <v>120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22" t="s">
        <v>78</v>
      </c>
      <c r="BK151" s="226">
        <f>ROUND(I151*H151,2)</f>
        <v>0</v>
      </c>
      <c r="BL151" s="22" t="s">
        <v>127</v>
      </c>
      <c r="BM151" s="22" t="s">
        <v>262</v>
      </c>
    </row>
    <row r="152" s="1" customFormat="1">
      <c r="B152" s="44"/>
      <c r="C152" s="72"/>
      <c r="D152" s="229" t="s">
        <v>142</v>
      </c>
      <c r="E152" s="72"/>
      <c r="F152" s="250" t="s">
        <v>263</v>
      </c>
      <c r="G152" s="72"/>
      <c r="H152" s="72"/>
      <c r="I152" s="185"/>
      <c r="J152" s="72"/>
      <c r="K152" s="72"/>
      <c r="L152" s="70"/>
      <c r="M152" s="251"/>
      <c r="N152" s="45"/>
      <c r="O152" s="45"/>
      <c r="P152" s="45"/>
      <c r="Q152" s="45"/>
      <c r="R152" s="45"/>
      <c r="S152" s="45"/>
      <c r="T152" s="93"/>
      <c r="AT152" s="22" t="s">
        <v>142</v>
      </c>
      <c r="AU152" s="22" t="s">
        <v>80</v>
      </c>
    </row>
    <row r="153" s="1" customFormat="1" ht="16.5" customHeight="1">
      <c r="B153" s="44"/>
      <c r="C153" s="215" t="s">
        <v>264</v>
      </c>
      <c r="D153" s="215" t="s">
        <v>122</v>
      </c>
      <c r="E153" s="216" t="s">
        <v>265</v>
      </c>
      <c r="F153" s="217" t="s">
        <v>266</v>
      </c>
      <c r="G153" s="218" t="s">
        <v>125</v>
      </c>
      <c r="H153" s="219">
        <v>4779.8000000000002</v>
      </c>
      <c r="I153" s="220"/>
      <c r="J153" s="221">
        <f>ROUND(I153*H153,2)</f>
        <v>0</v>
      </c>
      <c r="K153" s="217" t="s">
        <v>126</v>
      </c>
      <c r="L153" s="70"/>
      <c r="M153" s="222" t="s">
        <v>21</v>
      </c>
      <c r="N153" s="223" t="s">
        <v>41</v>
      </c>
      <c r="O153" s="45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AR153" s="22" t="s">
        <v>127</v>
      </c>
      <c r="AT153" s="22" t="s">
        <v>122</v>
      </c>
      <c r="AU153" s="22" t="s">
        <v>80</v>
      </c>
      <c r="AY153" s="22" t="s">
        <v>120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22" t="s">
        <v>78</v>
      </c>
      <c r="BK153" s="226">
        <f>ROUND(I153*H153,2)</f>
        <v>0</v>
      </c>
      <c r="BL153" s="22" t="s">
        <v>127</v>
      </c>
      <c r="BM153" s="22" t="s">
        <v>267</v>
      </c>
    </row>
    <row r="154" s="1" customFormat="1">
      <c r="B154" s="44"/>
      <c r="C154" s="72"/>
      <c r="D154" s="229" t="s">
        <v>142</v>
      </c>
      <c r="E154" s="72"/>
      <c r="F154" s="250" t="s">
        <v>268</v>
      </c>
      <c r="G154" s="72"/>
      <c r="H154" s="72"/>
      <c r="I154" s="185"/>
      <c r="J154" s="72"/>
      <c r="K154" s="72"/>
      <c r="L154" s="70"/>
      <c r="M154" s="251"/>
      <c r="N154" s="45"/>
      <c r="O154" s="45"/>
      <c r="P154" s="45"/>
      <c r="Q154" s="45"/>
      <c r="R154" s="45"/>
      <c r="S154" s="45"/>
      <c r="T154" s="93"/>
      <c r="AT154" s="22" t="s">
        <v>142</v>
      </c>
      <c r="AU154" s="22" t="s">
        <v>80</v>
      </c>
    </row>
    <row r="155" s="1" customFormat="1" ht="16.5" customHeight="1">
      <c r="B155" s="44"/>
      <c r="C155" s="215" t="s">
        <v>269</v>
      </c>
      <c r="D155" s="215" t="s">
        <v>122</v>
      </c>
      <c r="E155" s="216" t="s">
        <v>270</v>
      </c>
      <c r="F155" s="217" t="s">
        <v>271</v>
      </c>
      <c r="G155" s="218" t="s">
        <v>125</v>
      </c>
      <c r="H155" s="219">
        <v>1215</v>
      </c>
      <c r="I155" s="220"/>
      <c r="J155" s="221">
        <f>ROUND(I155*H155,2)</f>
        <v>0</v>
      </c>
      <c r="K155" s="217" t="s">
        <v>126</v>
      </c>
      <c r="L155" s="70"/>
      <c r="M155" s="222" t="s">
        <v>21</v>
      </c>
      <c r="N155" s="223" t="s">
        <v>41</v>
      </c>
      <c r="O155" s="45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AR155" s="22" t="s">
        <v>127</v>
      </c>
      <c r="AT155" s="22" t="s">
        <v>122</v>
      </c>
      <c r="AU155" s="22" t="s">
        <v>80</v>
      </c>
      <c r="AY155" s="22" t="s">
        <v>120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22" t="s">
        <v>78</v>
      </c>
      <c r="BK155" s="226">
        <f>ROUND(I155*H155,2)</f>
        <v>0</v>
      </c>
      <c r="BL155" s="22" t="s">
        <v>127</v>
      </c>
      <c r="BM155" s="22" t="s">
        <v>272</v>
      </c>
    </row>
    <row r="156" s="1" customFormat="1">
      <c r="B156" s="44"/>
      <c r="C156" s="72"/>
      <c r="D156" s="229" t="s">
        <v>142</v>
      </c>
      <c r="E156" s="72"/>
      <c r="F156" s="250" t="s">
        <v>273</v>
      </c>
      <c r="G156" s="72"/>
      <c r="H156" s="72"/>
      <c r="I156" s="185"/>
      <c r="J156" s="72"/>
      <c r="K156" s="72"/>
      <c r="L156" s="70"/>
      <c r="M156" s="251"/>
      <c r="N156" s="45"/>
      <c r="O156" s="45"/>
      <c r="P156" s="45"/>
      <c r="Q156" s="45"/>
      <c r="R156" s="45"/>
      <c r="S156" s="45"/>
      <c r="T156" s="93"/>
      <c r="AT156" s="22" t="s">
        <v>142</v>
      </c>
      <c r="AU156" s="22" t="s">
        <v>80</v>
      </c>
    </row>
    <row r="157" s="11" customFormat="1">
      <c r="B157" s="227"/>
      <c r="C157" s="228"/>
      <c r="D157" s="229" t="s">
        <v>129</v>
      </c>
      <c r="E157" s="230" t="s">
        <v>21</v>
      </c>
      <c r="F157" s="231" t="s">
        <v>274</v>
      </c>
      <c r="G157" s="228"/>
      <c r="H157" s="232">
        <v>1165</v>
      </c>
      <c r="I157" s="233"/>
      <c r="J157" s="228"/>
      <c r="K157" s="228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129</v>
      </c>
      <c r="AU157" s="238" t="s">
        <v>80</v>
      </c>
      <c r="AV157" s="11" t="s">
        <v>80</v>
      </c>
      <c r="AW157" s="11" t="s">
        <v>34</v>
      </c>
      <c r="AX157" s="11" t="s">
        <v>70</v>
      </c>
      <c r="AY157" s="238" t="s">
        <v>120</v>
      </c>
    </row>
    <row r="158" s="11" customFormat="1">
      <c r="B158" s="227"/>
      <c r="C158" s="228"/>
      <c r="D158" s="229" t="s">
        <v>129</v>
      </c>
      <c r="E158" s="230" t="s">
        <v>21</v>
      </c>
      <c r="F158" s="231" t="s">
        <v>275</v>
      </c>
      <c r="G158" s="228"/>
      <c r="H158" s="232">
        <v>50</v>
      </c>
      <c r="I158" s="233"/>
      <c r="J158" s="228"/>
      <c r="K158" s="228"/>
      <c r="L158" s="234"/>
      <c r="M158" s="235"/>
      <c r="N158" s="236"/>
      <c r="O158" s="236"/>
      <c r="P158" s="236"/>
      <c r="Q158" s="236"/>
      <c r="R158" s="236"/>
      <c r="S158" s="236"/>
      <c r="T158" s="237"/>
      <c r="AT158" s="238" t="s">
        <v>129</v>
      </c>
      <c r="AU158" s="238" t="s">
        <v>80</v>
      </c>
      <c r="AV158" s="11" t="s">
        <v>80</v>
      </c>
      <c r="AW158" s="11" t="s">
        <v>34</v>
      </c>
      <c r="AX158" s="11" t="s">
        <v>70</v>
      </c>
      <c r="AY158" s="238" t="s">
        <v>120</v>
      </c>
    </row>
    <row r="159" s="12" customFormat="1">
      <c r="B159" s="239"/>
      <c r="C159" s="240"/>
      <c r="D159" s="229" t="s">
        <v>129</v>
      </c>
      <c r="E159" s="241" t="s">
        <v>21</v>
      </c>
      <c r="F159" s="242" t="s">
        <v>132</v>
      </c>
      <c r="G159" s="240"/>
      <c r="H159" s="243">
        <v>1215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AT159" s="249" t="s">
        <v>129</v>
      </c>
      <c r="AU159" s="249" t="s">
        <v>80</v>
      </c>
      <c r="AV159" s="12" t="s">
        <v>127</v>
      </c>
      <c r="AW159" s="12" t="s">
        <v>34</v>
      </c>
      <c r="AX159" s="12" t="s">
        <v>78</v>
      </c>
      <c r="AY159" s="249" t="s">
        <v>120</v>
      </c>
    </row>
    <row r="160" s="1" customFormat="1" ht="25.5" customHeight="1">
      <c r="B160" s="44"/>
      <c r="C160" s="215" t="s">
        <v>276</v>
      </c>
      <c r="D160" s="215" t="s">
        <v>122</v>
      </c>
      <c r="E160" s="216" t="s">
        <v>277</v>
      </c>
      <c r="F160" s="217" t="s">
        <v>278</v>
      </c>
      <c r="G160" s="218" t="s">
        <v>125</v>
      </c>
      <c r="H160" s="219">
        <v>4660</v>
      </c>
      <c r="I160" s="220"/>
      <c r="J160" s="221">
        <f>ROUND(I160*H160,2)</f>
        <v>0</v>
      </c>
      <c r="K160" s="217" t="s">
        <v>126</v>
      </c>
      <c r="L160" s="70"/>
      <c r="M160" s="222" t="s">
        <v>21</v>
      </c>
      <c r="N160" s="223" t="s">
        <v>41</v>
      </c>
      <c r="O160" s="45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AR160" s="22" t="s">
        <v>127</v>
      </c>
      <c r="AT160" s="22" t="s">
        <v>122</v>
      </c>
      <c r="AU160" s="22" t="s">
        <v>80</v>
      </c>
      <c r="AY160" s="22" t="s">
        <v>120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22" t="s">
        <v>78</v>
      </c>
      <c r="BK160" s="226">
        <f>ROUND(I160*H160,2)</f>
        <v>0</v>
      </c>
      <c r="BL160" s="22" t="s">
        <v>127</v>
      </c>
      <c r="BM160" s="22" t="s">
        <v>279</v>
      </c>
    </row>
    <row r="161" s="1" customFormat="1" ht="25.5" customHeight="1">
      <c r="B161" s="44"/>
      <c r="C161" s="215" t="s">
        <v>280</v>
      </c>
      <c r="D161" s="215" t="s">
        <v>122</v>
      </c>
      <c r="E161" s="216" t="s">
        <v>281</v>
      </c>
      <c r="F161" s="217" t="s">
        <v>282</v>
      </c>
      <c r="G161" s="218" t="s">
        <v>125</v>
      </c>
      <c r="H161" s="219">
        <v>4799.8000000000002</v>
      </c>
      <c r="I161" s="220"/>
      <c r="J161" s="221">
        <f>ROUND(I161*H161,2)</f>
        <v>0</v>
      </c>
      <c r="K161" s="217" t="s">
        <v>126</v>
      </c>
      <c r="L161" s="70"/>
      <c r="M161" s="222" t="s">
        <v>21</v>
      </c>
      <c r="N161" s="223" t="s">
        <v>41</v>
      </c>
      <c r="O161" s="45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AR161" s="22" t="s">
        <v>127</v>
      </c>
      <c r="AT161" s="22" t="s">
        <v>122</v>
      </c>
      <c r="AU161" s="22" t="s">
        <v>80</v>
      </c>
      <c r="AY161" s="22" t="s">
        <v>120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22" t="s">
        <v>78</v>
      </c>
      <c r="BK161" s="226">
        <f>ROUND(I161*H161,2)</f>
        <v>0</v>
      </c>
      <c r="BL161" s="22" t="s">
        <v>127</v>
      </c>
      <c r="BM161" s="22" t="s">
        <v>283</v>
      </c>
    </row>
    <row r="162" s="11" customFormat="1">
      <c r="B162" s="227"/>
      <c r="C162" s="228"/>
      <c r="D162" s="229" t="s">
        <v>129</v>
      </c>
      <c r="E162" s="230" t="s">
        <v>21</v>
      </c>
      <c r="F162" s="231" t="s">
        <v>284</v>
      </c>
      <c r="G162" s="228"/>
      <c r="H162" s="232">
        <v>4799.8000000000002</v>
      </c>
      <c r="I162" s="233"/>
      <c r="J162" s="228"/>
      <c r="K162" s="228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129</v>
      </c>
      <c r="AU162" s="238" t="s">
        <v>80</v>
      </c>
      <c r="AV162" s="11" t="s">
        <v>80</v>
      </c>
      <c r="AW162" s="11" t="s">
        <v>34</v>
      </c>
      <c r="AX162" s="11" t="s">
        <v>78</v>
      </c>
      <c r="AY162" s="238" t="s">
        <v>120</v>
      </c>
    </row>
    <row r="163" s="1" customFormat="1" ht="16.5" customHeight="1">
      <c r="B163" s="44"/>
      <c r="C163" s="215" t="s">
        <v>285</v>
      </c>
      <c r="D163" s="215" t="s">
        <v>122</v>
      </c>
      <c r="E163" s="216" t="s">
        <v>286</v>
      </c>
      <c r="F163" s="217" t="s">
        <v>287</v>
      </c>
      <c r="G163" s="218" t="s">
        <v>252</v>
      </c>
      <c r="H163" s="219">
        <v>128</v>
      </c>
      <c r="I163" s="220"/>
      <c r="J163" s="221">
        <f>ROUND(I163*H163,2)</f>
        <v>0</v>
      </c>
      <c r="K163" s="217" t="s">
        <v>21</v>
      </c>
      <c r="L163" s="70"/>
      <c r="M163" s="222" t="s">
        <v>21</v>
      </c>
      <c r="N163" s="223" t="s">
        <v>41</v>
      </c>
      <c r="O163" s="45"/>
      <c r="P163" s="224">
        <f>O163*H163</f>
        <v>0</v>
      </c>
      <c r="Q163" s="224">
        <v>0.0022399999999999998</v>
      </c>
      <c r="R163" s="224">
        <f>Q163*H163</f>
        <v>0.28671999999999997</v>
      </c>
      <c r="S163" s="224">
        <v>0</v>
      </c>
      <c r="T163" s="225">
        <f>S163*H163</f>
        <v>0</v>
      </c>
      <c r="AR163" s="22" t="s">
        <v>127</v>
      </c>
      <c r="AT163" s="22" t="s">
        <v>122</v>
      </c>
      <c r="AU163" s="22" t="s">
        <v>80</v>
      </c>
      <c r="AY163" s="22" t="s">
        <v>120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22" t="s">
        <v>78</v>
      </c>
      <c r="BK163" s="226">
        <f>ROUND(I163*H163,2)</f>
        <v>0</v>
      </c>
      <c r="BL163" s="22" t="s">
        <v>127</v>
      </c>
      <c r="BM163" s="22" t="s">
        <v>288</v>
      </c>
    </row>
    <row r="164" s="10" customFormat="1" ht="29.88" customHeight="1">
      <c r="B164" s="199"/>
      <c r="C164" s="200"/>
      <c r="D164" s="201" t="s">
        <v>69</v>
      </c>
      <c r="E164" s="213" t="s">
        <v>164</v>
      </c>
      <c r="F164" s="213" t="s">
        <v>289</v>
      </c>
      <c r="G164" s="200"/>
      <c r="H164" s="200"/>
      <c r="I164" s="203"/>
      <c r="J164" s="214">
        <f>BK164</f>
        <v>0</v>
      </c>
      <c r="K164" s="200"/>
      <c r="L164" s="205"/>
      <c r="M164" s="206"/>
      <c r="N164" s="207"/>
      <c r="O164" s="207"/>
      <c r="P164" s="208">
        <f>SUM(P165:P171)</f>
        <v>0</v>
      </c>
      <c r="Q164" s="207"/>
      <c r="R164" s="208">
        <f>SUM(R165:R171)</f>
        <v>4.5575599999999996</v>
      </c>
      <c r="S164" s="207"/>
      <c r="T164" s="209">
        <f>SUM(T165:T171)</f>
        <v>0</v>
      </c>
      <c r="AR164" s="210" t="s">
        <v>78</v>
      </c>
      <c r="AT164" s="211" t="s">
        <v>69</v>
      </c>
      <c r="AU164" s="211" t="s">
        <v>78</v>
      </c>
      <c r="AY164" s="210" t="s">
        <v>120</v>
      </c>
      <c r="BK164" s="212">
        <f>SUM(BK165:BK171)</f>
        <v>0</v>
      </c>
    </row>
    <row r="165" s="1" customFormat="1" ht="25.5" customHeight="1">
      <c r="B165" s="44"/>
      <c r="C165" s="215" t="s">
        <v>290</v>
      </c>
      <c r="D165" s="215" t="s">
        <v>122</v>
      </c>
      <c r="E165" s="216" t="s">
        <v>291</v>
      </c>
      <c r="F165" s="217" t="s">
        <v>292</v>
      </c>
      <c r="G165" s="218" t="s">
        <v>135</v>
      </c>
      <c r="H165" s="219">
        <v>1</v>
      </c>
      <c r="I165" s="220"/>
      <c r="J165" s="221">
        <f>ROUND(I165*H165,2)</f>
        <v>0</v>
      </c>
      <c r="K165" s="217" t="s">
        <v>126</v>
      </c>
      <c r="L165" s="70"/>
      <c r="M165" s="222" t="s">
        <v>21</v>
      </c>
      <c r="N165" s="223" t="s">
        <v>41</v>
      </c>
      <c r="O165" s="45"/>
      <c r="P165" s="224">
        <f>O165*H165</f>
        <v>0</v>
      </c>
      <c r="Q165" s="224">
        <v>2.1167600000000002</v>
      </c>
      <c r="R165" s="224">
        <f>Q165*H165</f>
        <v>2.1167600000000002</v>
      </c>
      <c r="S165" s="224">
        <v>0</v>
      </c>
      <c r="T165" s="225">
        <f>S165*H165</f>
        <v>0</v>
      </c>
      <c r="AR165" s="22" t="s">
        <v>127</v>
      </c>
      <c r="AT165" s="22" t="s">
        <v>122</v>
      </c>
      <c r="AU165" s="22" t="s">
        <v>80</v>
      </c>
      <c r="AY165" s="22" t="s">
        <v>120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22" t="s">
        <v>78</v>
      </c>
      <c r="BK165" s="226">
        <f>ROUND(I165*H165,2)</f>
        <v>0</v>
      </c>
      <c r="BL165" s="22" t="s">
        <v>127</v>
      </c>
      <c r="BM165" s="22" t="s">
        <v>293</v>
      </c>
    </row>
    <row r="166" s="1" customFormat="1" ht="16.5" customHeight="1">
      <c r="B166" s="44"/>
      <c r="C166" s="252" t="s">
        <v>294</v>
      </c>
      <c r="D166" s="252" t="s">
        <v>295</v>
      </c>
      <c r="E166" s="253" t="s">
        <v>296</v>
      </c>
      <c r="F166" s="254" t="s">
        <v>297</v>
      </c>
      <c r="G166" s="255" t="s">
        <v>135</v>
      </c>
      <c r="H166" s="256">
        <v>1</v>
      </c>
      <c r="I166" s="257"/>
      <c r="J166" s="258">
        <f>ROUND(I166*H166,2)</f>
        <v>0</v>
      </c>
      <c r="K166" s="254" t="s">
        <v>126</v>
      </c>
      <c r="L166" s="259"/>
      <c r="M166" s="260" t="s">
        <v>21</v>
      </c>
      <c r="N166" s="261" t="s">
        <v>41</v>
      </c>
      <c r="O166" s="45"/>
      <c r="P166" s="224">
        <f>O166*H166</f>
        <v>0</v>
      </c>
      <c r="Q166" s="224">
        <v>0.56999999999999995</v>
      </c>
      <c r="R166" s="224">
        <f>Q166*H166</f>
        <v>0.56999999999999995</v>
      </c>
      <c r="S166" s="224">
        <v>0</v>
      </c>
      <c r="T166" s="225">
        <f>S166*H166</f>
        <v>0</v>
      </c>
      <c r="AR166" s="22" t="s">
        <v>164</v>
      </c>
      <c r="AT166" s="22" t="s">
        <v>295</v>
      </c>
      <c r="AU166" s="22" t="s">
        <v>80</v>
      </c>
      <c r="AY166" s="22" t="s">
        <v>120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22" t="s">
        <v>78</v>
      </c>
      <c r="BK166" s="226">
        <f>ROUND(I166*H166,2)</f>
        <v>0</v>
      </c>
      <c r="BL166" s="22" t="s">
        <v>127</v>
      </c>
      <c r="BM166" s="22" t="s">
        <v>298</v>
      </c>
    </row>
    <row r="167" s="1" customFormat="1">
      <c r="B167" s="44"/>
      <c r="C167" s="72"/>
      <c r="D167" s="229" t="s">
        <v>142</v>
      </c>
      <c r="E167" s="72"/>
      <c r="F167" s="250" t="s">
        <v>299</v>
      </c>
      <c r="G167" s="72"/>
      <c r="H167" s="72"/>
      <c r="I167" s="185"/>
      <c r="J167" s="72"/>
      <c r="K167" s="72"/>
      <c r="L167" s="70"/>
      <c r="M167" s="251"/>
      <c r="N167" s="45"/>
      <c r="O167" s="45"/>
      <c r="P167" s="45"/>
      <c r="Q167" s="45"/>
      <c r="R167" s="45"/>
      <c r="S167" s="45"/>
      <c r="T167" s="93"/>
      <c r="AT167" s="22" t="s">
        <v>142</v>
      </c>
      <c r="AU167" s="22" t="s">
        <v>80</v>
      </c>
    </row>
    <row r="168" s="1" customFormat="1" ht="16.5" customHeight="1">
      <c r="B168" s="44"/>
      <c r="C168" s="252" t="s">
        <v>300</v>
      </c>
      <c r="D168" s="252" t="s">
        <v>295</v>
      </c>
      <c r="E168" s="253" t="s">
        <v>301</v>
      </c>
      <c r="F168" s="254" t="s">
        <v>302</v>
      </c>
      <c r="G168" s="255" t="s">
        <v>135</v>
      </c>
      <c r="H168" s="256">
        <v>1</v>
      </c>
      <c r="I168" s="257"/>
      <c r="J168" s="258">
        <f>ROUND(I168*H168,2)</f>
        <v>0</v>
      </c>
      <c r="K168" s="254" t="s">
        <v>126</v>
      </c>
      <c r="L168" s="259"/>
      <c r="M168" s="260" t="s">
        <v>21</v>
      </c>
      <c r="N168" s="261" t="s">
        <v>41</v>
      </c>
      <c r="O168" s="45"/>
      <c r="P168" s="224">
        <f>O168*H168</f>
        <v>0</v>
      </c>
      <c r="Q168" s="224">
        <v>1.817</v>
      </c>
      <c r="R168" s="224">
        <f>Q168*H168</f>
        <v>1.817</v>
      </c>
      <c r="S168" s="224">
        <v>0</v>
      </c>
      <c r="T168" s="225">
        <f>S168*H168</f>
        <v>0</v>
      </c>
      <c r="AR168" s="22" t="s">
        <v>164</v>
      </c>
      <c r="AT168" s="22" t="s">
        <v>295</v>
      </c>
      <c r="AU168" s="22" t="s">
        <v>80</v>
      </c>
      <c r="AY168" s="22" t="s">
        <v>120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22" t="s">
        <v>78</v>
      </c>
      <c r="BK168" s="226">
        <f>ROUND(I168*H168,2)</f>
        <v>0</v>
      </c>
      <c r="BL168" s="22" t="s">
        <v>127</v>
      </c>
      <c r="BM168" s="22" t="s">
        <v>303</v>
      </c>
    </row>
    <row r="169" s="1" customFormat="1">
      <c r="B169" s="44"/>
      <c r="C169" s="72"/>
      <c r="D169" s="229" t="s">
        <v>142</v>
      </c>
      <c r="E169" s="72"/>
      <c r="F169" s="250" t="s">
        <v>304</v>
      </c>
      <c r="G169" s="72"/>
      <c r="H169" s="72"/>
      <c r="I169" s="185"/>
      <c r="J169" s="72"/>
      <c r="K169" s="72"/>
      <c r="L169" s="70"/>
      <c r="M169" s="251"/>
      <c r="N169" s="45"/>
      <c r="O169" s="45"/>
      <c r="P169" s="45"/>
      <c r="Q169" s="45"/>
      <c r="R169" s="45"/>
      <c r="S169" s="45"/>
      <c r="T169" s="93"/>
      <c r="AT169" s="22" t="s">
        <v>142</v>
      </c>
      <c r="AU169" s="22" t="s">
        <v>80</v>
      </c>
    </row>
    <row r="170" s="1" customFormat="1" ht="25.5" customHeight="1">
      <c r="B170" s="44"/>
      <c r="C170" s="252" t="s">
        <v>305</v>
      </c>
      <c r="D170" s="252" t="s">
        <v>295</v>
      </c>
      <c r="E170" s="253" t="s">
        <v>306</v>
      </c>
      <c r="F170" s="254" t="s">
        <v>307</v>
      </c>
      <c r="G170" s="255" t="s">
        <v>135</v>
      </c>
      <c r="H170" s="256">
        <v>1</v>
      </c>
      <c r="I170" s="257"/>
      <c r="J170" s="258">
        <f>ROUND(I170*H170,2)</f>
        <v>0</v>
      </c>
      <c r="K170" s="254" t="s">
        <v>126</v>
      </c>
      <c r="L170" s="259"/>
      <c r="M170" s="260" t="s">
        <v>21</v>
      </c>
      <c r="N170" s="261" t="s">
        <v>41</v>
      </c>
      <c r="O170" s="45"/>
      <c r="P170" s="224">
        <f>O170*H170</f>
        <v>0</v>
      </c>
      <c r="Q170" s="224">
        <v>0.053800000000000001</v>
      </c>
      <c r="R170" s="224">
        <f>Q170*H170</f>
        <v>0.053800000000000001</v>
      </c>
      <c r="S170" s="224">
        <v>0</v>
      </c>
      <c r="T170" s="225">
        <f>S170*H170</f>
        <v>0</v>
      </c>
      <c r="AR170" s="22" t="s">
        <v>164</v>
      </c>
      <c r="AT170" s="22" t="s">
        <v>295</v>
      </c>
      <c r="AU170" s="22" t="s">
        <v>80</v>
      </c>
      <c r="AY170" s="22" t="s">
        <v>120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22" t="s">
        <v>78</v>
      </c>
      <c r="BK170" s="226">
        <f>ROUND(I170*H170,2)</f>
        <v>0</v>
      </c>
      <c r="BL170" s="22" t="s">
        <v>127</v>
      </c>
      <c r="BM170" s="22" t="s">
        <v>308</v>
      </c>
    </row>
    <row r="171" s="1" customFormat="1">
      <c r="B171" s="44"/>
      <c r="C171" s="72"/>
      <c r="D171" s="229" t="s">
        <v>142</v>
      </c>
      <c r="E171" s="72"/>
      <c r="F171" s="250" t="s">
        <v>309</v>
      </c>
      <c r="G171" s="72"/>
      <c r="H171" s="72"/>
      <c r="I171" s="185"/>
      <c r="J171" s="72"/>
      <c r="K171" s="72"/>
      <c r="L171" s="70"/>
      <c r="M171" s="251"/>
      <c r="N171" s="45"/>
      <c r="O171" s="45"/>
      <c r="P171" s="45"/>
      <c r="Q171" s="45"/>
      <c r="R171" s="45"/>
      <c r="S171" s="45"/>
      <c r="T171" s="93"/>
      <c r="AT171" s="22" t="s">
        <v>142</v>
      </c>
      <c r="AU171" s="22" t="s">
        <v>80</v>
      </c>
    </row>
    <row r="172" s="10" customFormat="1" ht="29.88" customHeight="1">
      <c r="B172" s="199"/>
      <c r="C172" s="200"/>
      <c r="D172" s="201" t="s">
        <v>69</v>
      </c>
      <c r="E172" s="213" t="s">
        <v>170</v>
      </c>
      <c r="F172" s="213" t="s">
        <v>310</v>
      </c>
      <c r="G172" s="200"/>
      <c r="H172" s="200"/>
      <c r="I172" s="203"/>
      <c r="J172" s="214">
        <f>BK172</f>
        <v>0</v>
      </c>
      <c r="K172" s="200"/>
      <c r="L172" s="205"/>
      <c r="M172" s="206"/>
      <c r="N172" s="207"/>
      <c r="O172" s="207"/>
      <c r="P172" s="208">
        <f>SUM(P173:P247)</f>
        <v>0</v>
      </c>
      <c r="Q172" s="207"/>
      <c r="R172" s="208">
        <f>SUM(R173:R247)</f>
        <v>251.23535535000002</v>
      </c>
      <c r="S172" s="207"/>
      <c r="T172" s="209">
        <f>SUM(T173:T247)</f>
        <v>612.83799999999997</v>
      </c>
      <c r="AR172" s="210" t="s">
        <v>78</v>
      </c>
      <c r="AT172" s="211" t="s">
        <v>69</v>
      </c>
      <c r="AU172" s="211" t="s">
        <v>78</v>
      </c>
      <c r="AY172" s="210" t="s">
        <v>120</v>
      </c>
      <c r="BK172" s="212">
        <f>SUM(BK173:BK247)</f>
        <v>0</v>
      </c>
    </row>
    <row r="173" s="1" customFormat="1" ht="25.5" customHeight="1">
      <c r="B173" s="44"/>
      <c r="C173" s="215" t="s">
        <v>311</v>
      </c>
      <c r="D173" s="215" t="s">
        <v>122</v>
      </c>
      <c r="E173" s="216" t="s">
        <v>312</v>
      </c>
      <c r="F173" s="217" t="s">
        <v>313</v>
      </c>
      <c r="G173" s="218" t="s">
        <v>252</v>
      </c>
      <c r="H173" s="219">
        <v>492</v>
      </c>
      <c r="I173" s="220"/>
      <c r="J173" s="221">
        <f>ROUND(I173*H173,2)</f>
        <v>0</v>
      </c>
      <c r="K173" s="217" t="s">
        <v>126</v>
      </c>
      <c r="L173" s="70"/>
      <c r="M173" s="222" t="s">
        <v>21</v>
      </c>
      <c r="N173" s="223" t="s">
        <v>41</v>
      </c>
      <c r="O173" s="45"/>
      <c r="P173" s="224">
        <f>O173*H173</f>
        <v>0</v>
      </c>
      <c r="Q173" s="224">
        <v>0.023099999999999999</v>
      </c>
      <c r="R173" s="224">
        <f>Q173*H173</f>
        <v>11.3652</v>
      </c>
      <c r="S173" s="224">
        <v>0</v>
      </c>
      <c r="T173" s="225">
        <f>S173*H173</f>
        <v>0</v>
      </c>
      <c r="AR173" s="22" t="s">
        <v>127</v>
      </c>
      <c r="AT173" s="22" t="s">
        <v>122</v>
      </c>
      <c r="AU173" s="22" t="s">
        <v>80</v>
      </c>
      <c r="AY173" s="22" t="s">
        <v>120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22" t="s">
        <v>78</v>
      </c>
      <c r="BK173" s="226">
        <f>ROUND(I173*H173,2)</f>
        <v>0</v>
      </c>
      <c r="BL173" s="22" t="s">
        <v>127</v>
      </c>
      <c r="BM173" s="22" t="s">
        <v>314</v>
      </c>
    </row>
    <row r="174" s="11" customFormat="1">
      <c r="B174" s="227"/>
      <c r="C174" s="228"/>
      <c r="D174" s="229" t="s">
        <v>129</v>
      </c>
      <c r="E174" s="230" t="s">
        <v>21</v>
      </c>
      <c r="F174" s="231" t="s">
        <v>315</v>
      </c>
      <c r="G174" s="228"/>
      <c r="H174" s="232">
        <v>492</v>
      </c>
      <c r="I174" s="233"/>
      <c r="J174" s="228"/>
      <c r="K174" s="228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129</v>
      </c>
      <c r="AU174" s="238" t="s">
        <v>80</v>
      </c>
      <c r="AV174" s="11" t="s">
        <v>80</v>
      </c>
      <c r="AW174" s="11" t="s">
        <v>34</v>
      </c>
      <c r="AX174" s="11" t="s">
        <v>78</v>
      </c>
      <c r="AY174" s="238" t="s">
        <v>120</v>
      </c>
    </row>
    <row r="175" s="1" customFormat="1" ht="16.5" customHeight="1">
      <c r="B175" s="44"/>
      <c r="C175" s="215" t="s">
        <v>316</v>
      </c>
      <c r="D175" s="215" t="s">
        <v>122</v>
      </c>
      <c r="E175" s="216" t="s">
        <v>317</v>
      </c>
      <c r="F175" s="217" t="s">
        <v>318</v>
      </c>
      <c r="G175" s="218" t="s">
        <v>252</v>
      </c>
      <c r="H175" s="219">
        <v>52</v>
      </c>
      <c r="I175" s="220"/>
      <c r="J175" s="221">
        <f>ROUND(I175*H175,2)</f>
        <v>0</v>
      </c>
      <c r="K175" s="217" t="s">
        <v>126</v>
      </c>
      <c r="L175" s="70"/>
      <c r="M175" s="222" t="s">
        <v>21</v>
      </c>
      <c r="N175" s="223" t="s">
        <v>41</v>
      </c>
      <c r="O175" s="45"/>
      <c r="P175" s="224">
        <f>O175*H175</f>
        <v>0</v>
      </c>
      <c r="Q175" s="224">
        <v>0.88282000000000005</v>
      </c>
      <c r="R175" s="224">
        <f>Q175*H175</f>
        <v>45.906640000000003</v>
      </c>
      <c r="S175" s="224">
        <v>0</v>
      </c>
      <c r="T175" s="225">
        <f>S175*H175</f>
        <v>0</v>
      </c>
      <c r="AR175" s="22" t="s">
        <v>127</v>
      </c>
      <c r="AT175" s="22" t="s">
        <v>122</v>
      </c>
      <c r="AU175" s="22" t="s">
        <v>80</v>
      </c>
      <c r="AY175" s="22" t="s">
        <v>120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22" t="s">
        <v>78</v>
      </c>
      <c r="BK175" s="226">
        <f>ROUND(I175*H175,2)</f>
        <v>0</v>
      </c>
      <c r="BL175" s="22" t="s">
        <v>127</v>
      </c>
      <c r="BM175" s="22" t="s">
        <v>319</v>
      </c>
    </row>
    <row r="176" s="1" customFormat="1">
      <c r="B176" s="44"/>
      <c r="C176" s="72"/>
      <c r="D176" s="229" t="s">
        <v>142</v>
      </c>
      <c r="E176" s="72"/>
      <c r="F176" s="250" t="s">
        <v>320</v>
      </c>
      <c r="G176" s="72"/>
      <c r="H176" s="72"/>
      <c r="I176" s="185"/>
      <c r="J176" s="72"/>
      <c r="K176" s="72"/>
      <c r="L176" s="70"/>
      <c r="M176" s="251"/>
      <c r="N176" s="45"/>
      <c r="O176" s="45"/>
      <c r="P176" s="45"/>
      <c r="Q176" s="45"/>
      <c r="R176" s="45"/>
      <c r="S176" s="45"/>
      <c r="T176" s="93"/>
      <c r="AT176" s="22" t="s">
        <v>142</v>
      </c>
      <c r="AU176" s="22" t="s">
        <v>80</v>
      </c>
    </row>
    <row r="177" s="11" customFormat="1">
      <c r="B177" s="227"/>
      <c r="C177" s="228"/>
      <c r="D177" s="229" t="s">
        <v>129</v>
      </c>
      <c r="E177" s="230" t="s">
        <v>21</v>
      </c>
      <c r="F177" s="231" t="s">
        <v>321</v>
      </c>
      <c r="G177" s="228"/>
      <c r="H177" s="232">
        <v>52</v>
      </c>
      <c r="I177" s="233"/>
      <c r="J177" s="228"/>
      <c r="K177" s="228"/>
      <c r="L177" s="234"/>
      <c r="M177" s="235"/>
      <c r="N177" s="236"/>
      <c r="O177" s="236"/>
      <c r="P177" s="236"/>
      <c r="Q177" s="236"/>
      <c r="R177" s="236"/>
      <c r="S177" s="236"/>
      <c r="T177" s="237"/>
      <c r="AT177" s="238" t="s">
        <v>129</v>
      </c>
      <c r="AU177" s="238" t="s">
        <v>80</v>
      </c>
      <c r="AV177" s="11" t="s">
        <v>80</v>
      </c>
      <c r="AW177" s="11" t="s">
        <v>34</v>
      </c>
      <c r="AX177" s="11" t="s">
        <v>78</v>
      </c>
      <c r="AY177" s="238" t="s">
        <v>120</v>
      </c>
    </row>
    <row r="178" s="1" customFormat="1" ht="16.5" customHeight="1">
      <c r="B178" s="44"/>
      <c r="C178" s="215" t="s">
        <v>322</v>
      </c>
      <c r="D178" s="215" t="s">
        <v>122</v>
      </c>
      <c r="E178" s="216" t="s">
        <v>323</v>
      </c>
      <c r="F178" s="217" t="s">
        <v>324</v>
      </c>
      <c r="G178" s="218" t="s">
        <v>135</v>
      </c>
      <c r="H178" s="219">
        <v>52</v>
      </c>
      <c r="I178" s="220"/>
      <c r="J178" s="221">
        <f>ROUND(I178*H178,2)</f>
        <v>0</v>
      </c>
      <c r="K178" s="217" t="s">
        <v>126</v>
      </c>
      <c r="L178" s="70"/>
      <c r="M178" s="222" t="s">
        <v>21</v>
      </c>
      <c r="N178" s="223" t="s">
        <v>41</v>
      </c>
      <c r="O178" s="45"/>
      <c r="P178" s="224">
        <f>O178*H178</f>
        <v>0</v>
      </c>
      <c r="Q178" s="224">
        <v>0.00018000000000000001</v>
      </c>
      <c r="R178" s="224">
        <f>Q178*H178</f>
        <v>0.0093600000000000003</v>
      </c>
      <c r="S178" s="224">
        <v>0</v>
      </c>
      <c r="T178" s="225">
        <f>S178*H178</f>
        <v>0</v>
      </c>
      <c r="AR178" s="22" t="s">
        <v>127</v>
      </c>
      <c r="AT178" s="22" t="s">
        <v>122</v>
      </c>
      <c r="AU178" s="22" t="s">
        <v>80</v>
      </c>
      <c r="AY178" s="22" t="s">
        <v>120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22" t="s">
        <v>78</v>
      </c>
      <c r="BK178" s="226">
        <f>ROUND(I178*H178,2)</f>
        <v>0</v>
      </c>
      <c r="BL178" s="22" t="s">
        <v>127</v>
      </c>
      <c r="BM178" s="22" t="s">
        <v>325</v>
      </c>
    </row>
    <row r="179" s="11" customFormat="1">
      <c r="B179" s="227"/>
      <c r="C179" s="228"/>
      <c r="D179" s="229" t="s">
        <v>129</v>
      </c>
      <c r="E179" s="230" t="s">
        <v>21</v>
      </c>
      <c r="F179" s="231" t="s">
        <v>326</v>
      </c>
      <c r="G179" s="228"/>
      <c r="H179" s="232">
        <v>52</v>
      </c>
      <c r="I179" s="233"/>
      <c r="J179" s="228"/>
      <c r="K179" s="228"/>
      <c r="L179" s="234"/>
      <c r="M179" s="235"/>
      <c r="N179" s="236"/>
      <c r="O179" s="236"/>
      <c r="P179" s="236"/>
      <c r="Q179" s="236"/>
      <c r="R179" s="236"/>
      <c r="S179" s="236"/>
      <c r="T179" s="237"/>
      <c r="AT179" s="238" t="s">
        <v>129</v>
      </c>
      <c r="AU179" s="238" t="s">
        <v>80</v>
      </c>
      <c r="AV179" s="11" t="s">
        <v>80</v>
      </c>
      <c r="AW179" s="11" t="s">
        <v>34</v>
      </c>
      <c r="AX179" s="11" t="s">
        <v>78</v>
      </c>
      <c r="AY179" s="238" t="s">
        <v>120</v>
      </c>
    </row>
    <row r="180" s="1" customFormat="1" ht="16.5" customHeight="1">
      <c r="B180" s="44"/>
      <c r="C180" s="252" t="s">
        <v>327</v>
      </c>
      <c r="D180" s="252" t="s">
        <v>295</v>
      </c>
      <c r="E180" s="253" t="s">
        <v>328</v>
      </c>
      <c r="F180" s="254" t="s">
        <v>329</v>
      </c>
      <c r="G180" s="255" t="s">
        <v>135</v>
      </c>
      <c r="H180" s="256">
        <v>54</v>
      </c>
      <c r="I180" s="257"/>
      <c r="J180" s="258">
        <f>ROUND(I180*H180,2)</f>
        <v>0</v>
      </c>
      <c r="K180" s="254" t="s">
        <v>126</v>
      </c>
      <c r="L180" s="259"/>
      <c r="M180" s="260" t="s">
        <v>21</v>
      </c>
      <c r="N180" s="261" t="s">
        <v>41</v>
      </c>
      <c r="O180" s="45"/>
      <c r="P180" s="224">
        <f>O180*H180</f>
        <v>0</v>
      </c>
      <c r="Q180" s="224">
        <v>0.00040000000000000002</v>
      </c>
      <c r="R180" s="224">
        <f>Q180*H180</f>
        <v>0.021600000000000001</v>
      </c>
      <c r="S180" s="224">
        <v>0</v>
      </c>
      <c r="T180" s="225">
        <f>S180*H180</f>
        <v>0</v>
      </c>
      <c r="AR180" s="22" t="s">
        <v>164</v>
      </c>
      <c r="AT180" s="22" t="s">
        <v>295</v>
      </c>
      <c r="AU180" s="22" t="s">
        <v>80</v>
      </c>
      <c r="AY180" s="22" t="s">
        <v>120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22" t="s">
        <v>78</v>
      </c>
      <c r="BK180" s="226">
        <f>ROUND(I180*H180,2)</f>
        <v>0</v>
      </c>
      <c r="BL180" s="22" t="s">
        <v>127</v>
      </c>
      <c r="BM180" s="22" t="s">
        <v>330</v>
      </c>
    </row>
    <row r="181" s="1" customFormat="1" ht="16.5" customHeight="1">
      <c r="B181" s="44"/>
      <c r="C181" s="215" t="s">
        <v>331</v>
      </c>
      <c r="D181" s="215" t="s">
        <v>122</v>
      </c>
      <c r="E181" s="216" t="s">
        <v>332</v>
      </c>
      <c r="F181" s="217" t="s">
        <v>333</v>
      </c>
      <c r="G181" s="218" t="s">
        <v>135</v>
      </c>
      <c r="H181" s="219">
        <v>2</v>
      </c>
      <c r="I181" s="220"/>
      <c r="J181" s="221">
        <f>ROUND(I181*H181,2)</f>
        <v>0</v>
      </c>
      <c r="K181" s="217" t="s">
        <v>126</v>
      </c>
      <c r="L181" s="70"/>
      <c r="M181" s="222" t="s">
        <v>21</v>
      </c>
      <c r="N181" s="223" t="s">
        <v>41</v>
      </c>
      <c r="O181" s="45"/>
      <c r="P181" s="224">
        <f>O181*H181</f>
        <v>0</v>
      </c>
      <c r="Q181" s="224">
        <v>4.0000000000000003E-05</v>
      </c>
      <c r="R181" s="224">
        <f>Q181*H181</f>
        <v>8.0000000000000007E-05</v>
      </c>
      <c r="S181" s="224">
        <v>0</v>
      </c>
      <c r="T181" s="225">
        <f>S181*H181</f>
        <v>0</v>
      </c>
      <c r="AR181" s="22" t="s">
        <v>127</v>
      </c>
      <c r="AT181" s="22" t="s">
        <v>122</v>
      </c>
      <c r="AU181" s="22" t="s">
        <v>80</v>
      </c>
      <c r="AY181" s="22" t="s">
        <v>120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22" t="s">
        <v>78</v>
      </c>
      <c r="BK181" s="226">
        <f>ROUND(I181*H181,2)</f>
        <v>0</v>
      </c>
      <c r="BL181" s="22" t="s">
        <v>127</v>
      </c>
      <c r="BM181" s="22" t="s">
        <v>334</v>
      </c>
    </row>
    <row r="182" s="1" customFormat="1" ht="16.5" customHeight="1">
      <c r="B182" s="44"/>
      <c r="C182" s="215" t="s">
        <v>335</v>
      </c>
      <c r="D182" s="215" t="s">
        <v>122</v>
      </c>
      <c r="E182" s="216" t="s">
        <v>336</v>
      </c>
      <c r="F182" s="217" t="s">
        <v>337</v>
      </c>
      <c r="G182" s="218" t="s">
        <v>135</v>
      </c>
      <c r="H182" s="219">
        <v>36</v>
      </c>
      <c r="I182" s="220"/>
      <c r="J182" s="221">
        <f>ROUND(I182*H182,2)</f>
        <v>0</v>
      </c>
      <c r="K182" s="217" t="s">
        <v>126</v>
      </c>
      <c r="L182" s="70"/>
      <c r="M182" s="222" t="s">
        <v>21</v>
      </c>
      <c r="N182" s="223" t="s">
        <v>41</v>
      </c>
      <c r="O182" s="45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AR182" s="22" t="s">
        <v>127</v>
      </c>
      <c r="AT182" s="22" t="s">
        <v>122</v>
      </c>
      <c r="AU182" s="22" t="s">
        <v>80</v>
      </c>
      <c r="AY182" s="22" t="s">
        <v>120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22" t="s">
        <v>78</v>
      </c>
      <c r="BK182" s="226">
        <f>ROUND(I182*H182,2)</f>
        <v>0</v>
      </c>
      <c r="BL182" s="22" t="s">
        <v>127</v>
      </c>
      <c r="BM182" s="22" t="s">
        <v>338</v>
      </c>
    </row>
    <row r="183" s="1" customFormat="1">
      <c r="B183" s="44"/>
      <c r="C183" s="72"/>
      <c r="D183" s="229" t="s">
        <v>142</v>
      </c>
      <c r="E183" s="72"/>
      <c r="F183" s="250" t="s">
        <v>339</v>
      </c>
      <c r="G183" s="72"/>
      <c r="H183" s="72"/>
      <c r="I183" s="185"/>
      <c r="J183" s="72"/>
      <c r="K183" s="72"/>
      <c r="L183" s="70"/>
      <c r="M183" s="251"/>
      <c r="N183" s="45"/>
      <c r="O183" s="45"/>
      <c r="P183" s="45"/>
      <c r="Q183" s="45"/>
      <c r="R183" s="45"/>
      <c r="S183" s="45"/>
      <c r="T183" s="93"/>
      <c r="AT183" s="22" t="s">
        <v>142</v>
      </c>
      <c r="AU183" s="22" t="s">
        <v>80</v>
      </c>
    </row>
    <row r="184" s="11" customFormat="1">
      <c r="B184" s="227"/>
      <c r="C184" s="228"/>
      <c r="D184" s="229" t="s">
        <v>129</v>
      </c>
      <c r="E184" s="230" t="s">
        <v>21</v>
      </c>
      <c r="F184" s="231" t="s">
        <v>340</v>
      </c>
      <c r="G184" s="228"/>
      <c r="H184" s="232">
        <v>36</v>
      </c>
      <c r="I184" s="233"/>
      <c r="J184" s="228"/>
      <c r="K184" s="228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129</v>
      </c>
      <c r="AU184" s="238" t="s">
        <v>80</v>
      </c>
      <c r="AV184" s="11" t="s">
        <v>80</v>
      </c>
      <c r="AW184" s="11" t="s">
        <v>34</v>
      </c>
      <c r="AX184" s="11" t="s">
        <v>78</v>
      </c>
      <c r="AY184" s="238" t="s">
        <v>120</v>
      </c>
    </row>
    <row r="185" s="1" customFormat="1" ht="25.5" customHeight="1">
      <c r="B185" s="44"/>
      <c r="C185" s="215" t="s">
        <v>341</v>
      </c>
      <c r="D185" s="215" t="s">
        <v>122</v>
      </c>
      <c r="E185" s="216" t="s">
        <v>342</v>
      </c>
      <c r="F185" s="217" t="s">
        <v>343</v>
      </c>
      <c r="G185" s="218" t="s">
        <v>135</v>
      </c>
      <c r="H185" s="219">
        <v>252</v>
      </c>
      <c r="I185" s="220"/>
      <c r="J185" s="221">
        <f>ROUND(I185*H185,2)</f>
        <v>0</v>
      </c>
      <c r="K185" s="217" t="s">
        <v>126</v>
      </c>
      <c r="L185" s="70"/>
      <c r="M185" s="222" t="s">
        <v>21</v>
      </c>
      <c r="N185" s="223" t="s">
        <v>41</v>
      </c>
      <c r="O185" s="45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AR185" s="22" t="s">
        <v>127</v>
      </c>
      <c r="AT185" s="22" t="s">
        <v>122</v>
      </c>
      <c r="AU185" s="22" t="s">
        <v>80</v>
      </c>
      <c r="AY185" s="22" t="s">
        <v>120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22" t="s">
        <v>78</v>
      </c>
      <c r="BK185" s="226">
        <f>ROUND(I185*H185,2)</f>
        <v>0</v>
      </c>
      <c r="BL185" s="22" t="s">
        <v>127</v>
      </c>
      <c r="BM185" s="22" t="s">
        <v>344</v>
      </c>
    </row>
    <row r="186" s="11" customFormat="1">
      <c r="B186" s="227"/>
      <c r="C186" s="228"/>
      <c r="D186" s="229" t="s">
        <v>129</v>
      </c>
      <c r="E186" s="230" t="s">
        <v>21</v>
      </c>
      <c r="F186" s="231" t="s">
        <v>345</v>
      </c>
      <c r="G186" s="228"/>
      <c r="H186" s="232">
        <v>252</v>
      </c>
      <c r="I186" s="233"/>
      <c r="J186" s="228"/>
      <c r="K186" s="228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129</v>
      </c>
      <c r="AU186" s="238" t="s">
        <v>80</v>
      </c>
      <c r="AV186" s="11" t="s">
        <v>80</v>
      </c>
      <c r="AW186" s="11" t="s">
        <v>34</v>
      </c>
      <c r="AX186" s="11" t="s">
        <v>78</v>
      </c>
      <c r="AY186" s="238" t="s">
        <v>120</v>
      </c>
    </row>
    <row r="187" s="1" customFormat="1" ht="25.5" customHeight="1">
      <c r="B187" s="44"/>
      <c r="C187" s="215" t="s">
        <v>346</v>
      </c>
      <c r="D187" s="215" t="s">
        <v>122</v>
      </c>
      <c r="E187" s="216" t="s">
        <v>347</v>
      </c>
      <c r="F187" s="217" t="s">
        <v>348</v>
      </c>
      <c r="G187" s="218" t="s">
        <v>135</v>
      </c>
      <c r="H187" s="219">
        <v>12</v>
      </c>
      <c r="I187" s="220"/>
      <c r="J187" s="221">
        <f>ROUND(I187*H187,2)</f>
        <v>0</v>
      </c>
      <c r="K187" s="217" t="s">
        <v>126</v>
      </c>
      <c r="L187" s="70"/>
      <c r="M187" s="222" t="s">
        <v>21</v>
      </c>
      <c r="N187" s="223" t="s">
        <v>41</v>
      </c>
      <c r="O187" s="45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AR187" s="22" t="s">
        <v>127</v>
      </c>
      <c r="AT187" s="22" t="s">
        <v>122</v>
      </c>
      <c r="AU187" s="22" t="s">
        <v>80</v>
      </c>
      <c r="AY187" s="22" t="s">
        <v>120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22" t="s">
        <v>78</v>
      </c>
      <c r="BK187" s="226">
        <f>ROUND(I187*H187,2)</f>
        <v>0</v>
      </c>
      <c r="BL187" s="22" t="s">
        <v>127</v>
      </c>
      <c r="BM187" s="22" t="s">
        <v>349</v>
      </c>
    </row>
    <row r="188" s="11" customFormat="1">
      <c r="B188" s="227"/>
      <c r="C188" s="228"/>
      <c r="D188" s="229" t="s">
        <v>129</v>
      </c>
      <c r="E188" s="230" t="s">
        <v>21</v>
      </c>
      <c r="F188" s="231" t="s">
        <v>350</v>
      </c>
      <c r="G188" s="228"/>
      <c r="H188" s="232">
        <v>12</v>
      </c>
      <c r="I188" s="233"/>
      <c r="J188" s="228"/>
      <c r="K188" s="228"/>
      <c r="L188" s="234"/>
      <c r="M188" s="235"/>
      <c r="N188" s="236"/>
      <c r="O188" s="236"/>
      <c r="P188" s="236"/>
      <c r="Q188" s="236"/>
      <c r="R188" s="236"/>
      <c r="S188" s="236"/>
      <c r="T188" s="237"/>
      <c r="AT188" s="238" t="s">
        <v>129</v>
      </c>
      <c r="AU188" s="238" t="s">
        <v>80</v>
      </c>
      <c r="AV188" s="11" t="s">
        <v>80</v>
      </c>
      <c r="AW188" s="11" t="s">
        <v>34</v>
      </c>
      <c r="AX188" s="11" t="s">
        <v>78</v>
      </c>
      <c r="AY188" s="238" t="s">
        <v>120</v>
      </c>
    </row>
    <row r="189" s="1" customFormat="1" ht="25.5" customHeight="1">
      <c r="B189" s="44"/>
      <c r="C189" s="215" t="s">
        <v>351</v>
      </c>
      <c r="D189" s="215" t="s">
        <v>122</v>
      </c>
      <c r="E189" s="216" t="s">
        <v>352</v>
      </c>
      <c r="F189" s="217" t="s">
        <v>353</v>
      </c>
      <c r="G189" s="218" t="s">
        <v>135</v>
      </c>
      <c r="H189" s="219">
        <v>84</v>
      </c>
      <c r="I189" s="220"/>
      <c r="J189" s="221">
        <f>ROUND(I189*H189,2)</f>
        <v>0</v>
      </c>
      <c r="K189" s="217" t="s">
        <v>126</v>
      </c>
      <c r="L189" s="70"/>
      <c r="M189" s="222" t="s">
        <v>21</v>
      </c>
      <c r="N189" s="223" t="s">
        <v>41</v>
      </c>
      <c r="O189" s="45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AR189" s="22" t="s">
        <v>127</v>
      </c>
      <c r="AT189" s="22" t="s">
        <v>122</v>
      </c>
      <c r="AU189" s="22" t="s">
        <v>80</v>
      </c>
      <c r="AY189" s="22" t="s">
        <v>120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22" t="s">
        <v>78</v>
      </c>
      <c r="BK189" s="226">
        <f>ROUND(I189*H189,2)</f>
        <v>0</v>
      </c>
      <c r="BL189" s="22" t="s">
        <v>127</v>
      </c>
      <c r="BM189" s="22" t="s">
        <v>354</v>
      </c>
    </row>
    <row r="190" s="11" customFormat="1">
      <c r="B190" s="227"/>
      <c r="C190" s="228"/>
      <c r="D190" s="229" t="s">
        <v>129</v>
      </c>
      <c r="E190" s="230" t="s">
        <v>21</v>
      </c>
      <c r="F190" s="231" t="s">
        <v>355</v>
      </c>
      <c r="G190" s="228"/>
      <c r="H190" s="232">
        <v>84</v>
      </c>
      <c r="I190" s="233"/>
      <c r="J190" s="228"/>
      <c r="K190" s="228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129</v>
      </c>
      <c r="AU190" s="238" t="s">
        <v>80</v>
      </c>
      <c r="AV190" s="11" t="s">
        <v>80</v>
      </c>
      <c r="AW190" s="11" t="s">
        <v>34</v>
      </c>
      <c r="AX190" s="11" t="s">
        <v>78</v>
      </c>
      <c r="AY190" s="238" t="s">
        <v>120</v>
      </c>
    </row>
    <row r="191" s="1" customFormat="1" ht="16.5" customHeight="1">
      <c r="B191" s="44"/>
      <c r="C191" s="215" t="s">
        <v>356</v>
      </c>
      <c r="D191" s="215" t="s">
        <v>122</v>
      </c>
      <c r="E191" s="216" t="s">
        <v>357</v>
      </c>
      <c r="F191" s="217" t="s">
        <v>358</v>
      </c>
      <c r="G191" s="218" t="s">
        <v>135</v>
      </c>
      <c r="H191" s="219">
        <v>66</v>
      </c>
      <c r="I191" s="220"/>
      <c r="J191" s="221">
        <f>ROUND(I191*H191,2)</f>
        <v>0</v>
      </c>
      <c r="K191" s="217" t="s">
        <v>126</v>
      </c>
      <c r="L191" s="70"/>
      <c r="M191" s="222" t="s">
        <v>21</v>
      </c>
      <c r="N191" s="223" t="s">
        <v>41</v>
      </c>
      <c r="O191" s="45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AR191" s="22" t="s">
        <v>127</v>
      </c>
      <c r="AT191" s="22" t="s">
        <v>122</v>
      </c>
      <c r="AU191" s="22" t="s">
        <v>80</v>
      </c>
      <c r="AY191" s="22" t="s">
        <v>120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22" t="s">
        <v>78</v>
      </c>
      <c r="BK191" s="226">
        <f>ROUND(I191*H191,2)</f>
        <v>0</v>
      </c>
      <c r="BL191" s="22" t="s">
        <v>127</v>
      </c>
      <c r="BM191" s="22" t="s">
        <v>359</v>
      </c>
    </row>
    <row r="192" s="11" customFormat="1">
      <c r="B192" s="227"/>
      <c r="C192" s="228"/>
      <c r="D192" s="229" t="s">
        <v>129</v>
      </c>
      <c r="E192" s="230" t="s">
        <v>21</v>
      </c>
      <c r="F192" s="231" t="s">
        <v>360</v>
      </c>
      <c r="G192" s="228"/>
      <c r="H192" s="232">
        <v>66</v>
      </c>
      <c r="I192" s="233"/>
      <c r="J192" s="228"/>
      <c r="K192" s="228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129</v>
      </c>
      <c r="AU192" s="238" t="s">
        <v>80</v>
      </c>
      <c r="AV192" s="11" t="s">
        <v>80</v>
      </c>
      <c r="AW192" s="11" t="s">
        <v>34</v>
      </c>
      <c r="AX192" s="11" t="s">
        <v>78</v>
      </c>
      <c r="AY192" s="238" t="s">
        <v>120</v>
      </c>
    </row>
    <row r="193" s="1" customFormat="1" ht="16.5" customHeight="1">
      <c r="B193" s="44"/>
      <c r="C193" s="215" t="s">
        <v>361</v>
      </c>
      <c r="D193" s="215" t="s">
        <v>122</v>
      </c>
      <c r="E193" s="216" t="s">
        <v>362</v>
      </c>
      <c r="F193" s="217" t="s">
        <v>363</v>
      </c>
      <c r="G193" s="218" t="s">
        <v>135</v>
      </c>
      <c r="H193" s="219">
        <v>42</v>
      </c>
      <c r="I193" s="220"/>
      <c r="J193" s="221">
        <f>ROUND(I193*H193,2)</f>
        <v>0</v>
      </c>
      <c r="K193" s="217" t="s">
        <v>126</v>
      </c>
      <c r="L193" s="70"/>
      <c r="M193" s="222" t="s">
        <v>21</v>
      </c>
      <c r="N193" s="223" t="s">
        <v>41</v>
      </c>
      <c r="O193" s="45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AR193" s="22" t="s">
        <v>127</v>
      </c>
      <c r="AT193" s="22" t="s">
        <v>122</v>
      </c>
      <c r="AU193" s="22" t="s">
        <v>80</v>
      </c>
      <c r="AY193" s="22" t="s">
        <v>120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22" t="s">
        <v>78</v>
      </c>
      <c r="BK193" s="226">
        <f>ROUND(I193*H193,2)</f>
        <v>0</v>
      </c>
      <c r="BL193" s="22" t="s">
        <v>127</v>
      </c>
      <c r="BM193" s="22" t="s">
        <v>364</v>
      </c>
    </row>
    <row r="194" s="11" customFormat="1">
      <c r="B194" s="227"/>
      <c r="C194" s="228"/>
      <c r="D194" s="229" t="s">
        <v>129</v>
      </c>
      <c r="E194" s="230" t="s">
        <v>21</v>
      </c>
      <c r="F194" s="231" t="s">
        <v>365</v>
      </c>
      <c r="G194" s="228"/>
      <c r="H194" s="232">
        <v>42</v>
      </c>
      <c r="I194" s="233"/>
      <c r="J194" s="228"/>
      <c r="K194" s="228"/>
      <c r="L194" s="234"/>
      <c r="M194" s="235"/>
      <c r="N194" s="236"/>
      <c r="O194" s="236"/>
      <c r="P194" s="236"/>
      <c r="Q194" s="236"/>
      <c r="R194" s="236"/>
      <c r="S194" s="236"/>
      <c r="T194" s="237"/>
      <c r="AT194" s="238" t="s">
        <v>129</v>
      </c>
      <c r="AU194" s="238" t="s">
        <v>80</v>
      </c>
      <c r="AV194" s="11" t="s">
        <v>80</v>
      </c>
      <c r="AW194" s="11" t="s">
        <v>34</v>
      </c>
      <c r="AX194" s="11" t="s">
        <v>78</v>
      </c>
      <c r="AY194" s="238" t="s">
        <v>120</v>
      </c>
    </row>
    <row r="195" s="1" customFormat="1" ht="16.5" customHeight="1">
      <c r="B195" s="44"/>
      <c r="C195" s="215" t="s">
        <v>366</v>
      </c>
      <c r="D195" s="215" t="s">
        <v>122</v>
      </c>
      <c r="E195" s="216" t="s">
        <v>367</v>
      </c>
      <c r="F195" s="217" t="s">
        <v>368</v>
      </c>
      <c r="G195" s="218" t="s">
        <v>135</v>
      </c>
      <c r="H195" s="219">
        <v>6</v>
      </c>
      <c r="I195" s="220"/>
      <c r="J195" s="221">
        <f>ROUND(I195*H195,2)</f>
        <v>0</v>
      </c>
      <c r="K195" s="217" t="s">
        <v>126</v>
      </c>
      <c r="L195" s="70"/>
      <c r="M195" s="222" t="s">
        <v>21</v>
      </c>
      <c r="N195" s="223" t="s">
        <v>41</v>
      </c>
      <c r="O195" s="45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AR195" s="22" t="s">
        <v>127</v>
      </c>
      <c r="AT195" s="22" t="s">
        <v>122</v>
      </c>
      <c r="AU195" s="22" t="s">
        <v>80</v>
      </c>
      <c r="AY195" s="22" t="s">
        <v>120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22" t="s">
        <v>78</v>
      </c>
      <c r="BK195" s="226">
        <f>ROUND(I195*H195,2)</f>
        <v>0</v>
      </c>
      <c r="BL195" s="22" t="s">
        <v>127</v>
      </c>
      <c r="BM195" s="22" t="s">
        <v>369</v>
      </c>
    </row>
    <row r="196" s="11" customFormat="1">
      <c r="B196" s="227"/>
      <c r="C196" s="228"/>
      <c r="D196" s="229" t="s">
        <v>129</v>
      </c>
      <c r="E196" s="230" t="s">
        <v>21</v>
      </c>
      <c r="F196" s="231" t="s">
        <v>370</v>
      </c>
      <c r="G196" s="228"/>
      <c r="H196" s="232">
        <v>6</v>
      </c>
      <c r="I196" s="233"/>
      <c r="J196" s="228"/>
      <c r="K196" s="228"/>
      <c r="L196" s="234"/>
      <c r="M196" s="235"/>
      <c r="N196" s="236"/>
      <c r="O196" s="236"/>
      <c r="P196" s="236"/>
      <c r="Q196" s="236"/>
      <c r="R196" s="236"/>
      <c r="S196" s="236"/>
      <c r="T196" s="237"/>
      <c r="AT196" s="238" t="s">
        <v>129</v>
      </c>
      <c r="AU196" s="238" t="s">
        <v>80</v>
      </c>
      <c r="AV196" s="11" t="s">
        <v>80</v>
      </c>
      <c r="AW196" s="11" t="s">
        <v>34</v>
      </c>
      <c r="AX196" s="11" t="s">
        <v>78</v>
      </c>
      <c r="AY196" s="238" t="s">
        <v>120</v>
      </c>
    </row>
    <row r="197" s="1" customFormat="1" ht="25.5" customHeight="1">
      <c r="B197" s="44"/>
      <c r="C197" s="215" t="s">
        <v>371</v>
      </c>
      <c r="D197" s="215" t="s">
        <v>122</v>
      </c>
      <c r="E197" s="216" t="s">
        <v>372</v>
      </c>
      <c r="F197" s="217" t="s">
        <v>373</v>
      </c>
      <c r="G197" s="218" t="s">
        <v>135</v>
      </c>
      <c r="H197" s="219">
        <v>42</v>
      </c>
      <c r="I197" s="220"/>
      <c r="J197" s="221">
        <f>ROUND(I197*H197,2)</f>
        <v>0</v>
      </c>
      <c r="K197" s="217" t="s">
        <v>126</v>
      </c>
      <c r="L197" s="70"/>
      <c r="M197" s="222" t="s">
        <v>21</v>
      </c>
      <c r="N197" s="223" t="s">
        <v>41</v>
      </c>
      <c r="O197" s="45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AR197" s="22" t="s">
        <v>127</v>
      </c>
      <c r="AT197" s="22" t="s">
        <v>122</v>
      </c>
      <c r="AU197" s="22" t="s">
        <v>80</v>
      </c>
      <c r="AY197" s="22" t="s">
        <v>120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22" t="s">
        <v>78</v>
      </c>
      <c r="BK197" s="226">
        <f>ROUND(I197*H197,2)</f>
        <v>0</v>
      </c>
      <c r="BL197" s="22" t="s">
        <v>127</v>
      </c>
      <c r="BM197" s="22" t="s">
        <v>374</v>
      </c>
    </row>
    <row r="198" s="11" customFormat="1">
      <c r="B198" s="227"/>
      <c r="C198" s="228"/>
      <c r="D198" s="229" t="s">
        <v>129</v>
      </c>
      <c r="E198" s="230" t="s">
        <v>21</v>
      </c>
      <c r="F198" s="231" t="s">
        <v>365</v>
      </c>
      <c r="G198" s="228"/>
      <c r="H198" s="232">
        <v>42</v>
      </c>
      <c r="I198" s="233"/>
      <c r="J198" s="228"/>
      <c r="K198" s="228"/>
      <c r="L198" s="234"/>
      <c r="M198" s="235"/>
      <c r="N198" s="236"/>
      <c r="O198" s="236"/>
      <c r="P198" s="236"/>
      <c r="Q198" s="236"/>
      <c r="R198" s="236"/>
      <c r="S198" s="236"/>
      <c r="T198" s="237"/>
      <c r="AT198" s="238" t="s">
        <v>129</v>
      </c>
      <c r="AU198" s="238" t="s">
        <v>80</v>
      </c>
      <c r="AV198" s="11" t="s">
        <v>80</v>
      </c>
      <c r="AW198" s="11" t="s">
        <v>34</v>
      </c>
      <c r="AX198" s="11" t="s">
        <v>78</v>
      </c>
      <c r="AY198" s="238" t="s">
        <v>120</v>
      </c>
    </row>
    <row r="199" s="1" customFormat="1" ht="25.5" customHeight="1">
      <c r="B199" s="44"/>
      <c r="C199" s="215" t="s">
        <v>375</v>
      </c>
      <c r="D199" s="215" t="s">
        <v>122</v>
      </c>
      <c r="E199" s="216" t="s">
        <v>376</v>
      </c>
      <c r="F199" s="217" t="s">
        <v>377</v>
      </c>
      <c r="G199" s="218" t="s">
        <v>135</v>
      </c>
      <c r="H199" s="219">
        <v>12</v>
      </c>
      <c r="I199" s="220"/>
      <c r="J199" s="221">
        <f>ROUND(I199*H199,2)</f>
        <v>0</v>
      </c>
      <c r="K199" s="217" t="s">
        <v>126</v>
      </c>
      <c r="L199" s="70"/>
      <c r="M199" s="222" t="s">
        <v>21</v>
      </c>
      <c r="N199" s="223" t="s">
        <v>41</v>
      </c>
      <c r="O199" s="45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AR199" s="22" t="s">
        <v>127</v>
      </c>
      <c r="AT199" s="22" t="s">
        <v>122</v>
      </c>
      <c r="AU199" s="22" t="s">
        <v>80</v>
      </c>
      <c r="AY199" s="22" t="s">
        <v>120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22" t="s">
        <v>78</v>
      </c>
      <c r="BK199" s="226">
        <f>ROUND(I199*H199,2)</f>
        <v>0</v>
      </c>
      <c r="BL199" s="22" t="s">
        <v>127</v>
      </c>
      <c r="BM199" s="22" t="s">
        <v>378</v>
      </c>
    </row>
    <row r="200" s="11" customFormat="1">
      <c r="B200" s="227"/>
      <c r="C200" s="228"/>
      <c r="D200" s="229" t="s">
        <v>129</v>
      </c>
      <c r="E200" s="230" t="s">
        <v>21</v>
      </c>
      <c r="F200" s="231" t="s">
        <v>350</v>
      </c>
      <c r="G200" s="228"/>
      <c r="H200" s="232">
        <v>12</v>
      </c>
      <c r="I200" s="233"/>
      <c r="J200" s="228"/>
      <c r="K200" s="228"/>
      <c r="L200" s="234"/>
      <c r="M200" s="235"/>
      <c r="N200" s="236"/>
      <c r="O200" s="236"/>
      <c r="P200" s="236"/>
      <c r="Q200" s="236"/>
      <c r="R200" s="236"/>
      <c r="S200" s="236"/>
      <c r="T200" s="237"/>
      <c r="AT200" s="238" t="s">
        <v>129</v>
      </c>
      <c r="AU200" s="238" t="s">
        <v>80</v>
      </c>
      <c r="AV200" s="11" t="s">
        <v>80</v>
      </c>
      <c r="AW200" s="11" t="s">
        <v>34</v>
      </c>
      <c r="AX200" s="11" t="s">
        <v>78</v>
      </c>
      <c r="AY200" s="238" t="s">
        <v>120</v>
      </c>
    </row>
    <row r="201" s="1" customFormat="1" ht="25.5" customHeight="1">
      <c r="B201" s="44"/>
      <c r="C201" s="215" t="s">
        <v>379</v>
      </c>
      <c r="D201" s="215" t="s">
        <v>122</v>
      </c>
      <c r="E201" s="216" t="s">
        <v>380</v>
      </c>
      <c r="F201" s="217" t="s">
        <v>381</v>
      </c>
      <c r="G201" s="218" t="s">
        <v>135</v>
      </c>
      <c r="H201" s="219">
        <v>12</v>
      </c>
      <c r="I201" s="220"/>
      <c r="J201" s="221">
        <f>ROUND(I201*H201,2)</f>
        <v>0</v>
      </c>
      <c r="K201" s="217" t="s">
        <v>126</v>
      </c>
      <c r="L201" s="70"/>
      <c r="M201" s="222" t="s">
        <v>21</v>
      </c>
      <c r="N201" s="223" t="s">
        <v>41</v>
      </c>
      <c r="O201" s="45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AR201" s="22" t="s">
        <v>127</v>
      </c>
      <c r="AT201" s="22" t="s">
        <v>122</v>
      </c>
      <c r="AU201" s="22" t="s">
        <v>80</v>
      </c>
      <c r="AY201" s="22" t="s">
        <v>120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22" t="s">
        <v>78</v>
      </c>
      <c r="BK201" s="226">
        <f>ROUND(I201*H201,2)</f>
        <v>0</v>
      </c>
      <c r="BL201" s="22" t="s">
        <v>127</v>
      </c>
      <c r="BM201" s="22" t="s">
        <v>382</v>
      </c>
    </row>
    <row r="202" s="11" customFormat="1">
      <c r="B202" s="227"/>
      <c r="C202" s="228"/>
      <c r="D202" s="229" t="s">
        <v>129</v>
      </c>
      <c r="E202" s="230" t="s">
        <v>21</v>
      </c>
      <c r="F202" s="231" t="s">
        <v>350</v>
      </c>
      <c r="G202" s="228"/>
      <c r="H202" s="232">
        <v>12</v>
      </c>
      <c r="I202" s="233"/>
      <c r="J202" s="228"/>
      <c r="K202" s="228"/>
      <c r="L202" s="234"/>
      <c r="M202" s="235"/>
      <c r="N202" s="236"/>
      <c r="O202" s="236"/>
      <c r="P202" s="236"/>
      <c r="Q202" s="236"/>
      <c r="R202" s="236"/>
      <c r="S202" s="236"/>
      <c r="T202" s="237"/>
      <c r="AT202" s="238" t="s">
        <v>129</v>
      </c>
      <c r="AU202" s="238" t="s">
        <v>80</v>
      </c>
      <c r="AV202" s="11" t="s">
        <v>80</v>
      </c>
      <c r="AW202" s="11" t="s">
        <v>34</v>
      </c>
      <c r="AX202" s="11" t="s">
        <v>78</v>
      </c>
      <c r="AY202" s="238" t="s">
        <v>120</v>
      </c>
    </row>
    <row r="203" s="1" customFormat="1" ht="16.5" customHeight="1">
      <c r="B203" s="44"/>
      <c r="C203" s="215" t="s">
        <v>383</v>
      </c>
      <c r="D203" s="215" t="s">
        <v>122</v>
      </c>
      <c r="E203" s="216" t="s">
        <v>384</v>
      </c>
      <c r="F203" s="217" t="s">
        <v>385</v>
      </c>
      <c r="G203" s="218" t="s">
        <v>135</v>
      </c>
      <c r="H203" s="219">
        <v>42</v>
      </c>
      <c r="I203" s="220"/>
      <c r="J203" s="221">
        <f>ROUND(I203*H203,2)</f>
        <v>0</v>
      </c>
      <c r="K203" s="217" t="s">
        <v>126</v>
      </c>
      <c r="L203" s="70"/>
      <c r="M203" s="222" t="s">
        <v>21</v>
      </c>
      <c r="N203" s="223" t="s">
        <v>41</v>
      </c>
      <c r="O203" s="45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AR203" s="22" t="s">
        <v>127</v>
      </c>
      <c r="AT203" s="22" t="s">
        <v>122</v>
      </c>
      <c r="AU203" s="22" t="s">
        <v>80</v>
      </c>
      <c r="AY203" s="22" t="s">
        <v>120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22" t="s">
        <v>78</v>
      </c>
      <c r="BK203" s="226">
        <f>ROUND(I203*H203,2)</f>
        <v>0</v>
      </c>
      <c r="BL203" s="22" t="s">
        <v>127</v>
      </c>
      <c r="BM203" s="22" t="s">
        <v>386</v>
      </c>
    </row>
    <row r="204" s="11" customFormat="1">
      <c r="B204" s="227"/>
      <c r="C204" s="228"/>
      <c r="D204" s="229" t="s">
        <v>129</v>
      </c>
      <c r="E204" s="230" t="s">
        <v>21</v>
      </c>
      <c r="F204" s="231" t="s">
        <v>365</v>
      </c>
      <c r="G204" s="228"/>
      <c r="H204" s="232">
        <v>42</v>
      </c>
      <c r="I204" s="233"/>
      <c r="J204" s="228"/>
      <c r="K204" s="228"/>
      <c r="L204" s="234"/>
      <c r="M204" s="235"/>
      <c r="N204" s="236"/>
      <c r="O204" s="236"/>
      <c r="P204" s="236"/>
      <c r="Q204" s="236"/>
      <c r="R204" s="236"/>
      <c r="S204" s="236"/>
      <c r="T204" s="237"/>
      <c r="AT204" s="238" t="s">
        <v>129</v>
      </c>
      <c r="AU204" s="238" t="s">
        <v>80</v>
      </c>
      <c r="AV204" s="11" t="s">
        <v>80</v>
      </c>
      <c r="AW204" s="11" t="s">
        <v>34</v>
      </c>
      <c r="AX204" s="11" t="s">
        <v>78</v>
      </c>
      <c r="AY204" s="238" t="s">
        <v>120</v>
      </c>
    </row>
    <row r="205" s="1" customFormat="1" ht="25.5" customHeight="1">
      <c r="B205" s="44"/>
      <c r="C205" s="215" t="s">
        <v>387</v>
      </c>
      <c r="D205" s="215" t="s">
        <v>122</v>
      </c>
      <c r="E205" s="216" t="s">
        <v>388</v>
      </c>
      <c r="F205" s="217" t="s">
        <v>389</v>
      </c>
      <c r="G205" s="218" t="s">
        <v>135</v>
      </c>
      <c r="H205" s="219">
        <v>42</v>
      </c>
      <c r="I205" s="220"/>
      <c r="J205" s="221">
        <f>ROUND(I205*H205,2)</f>
        <v>0</v>
      </c>
      <c r="K205" s="217" t="s">
        <v>126</v>
      </c>
      <c r="L205" s="70"/>
      <c r="M205" s="222" t="s">
        <v>21</v>
      </c>
      <c r="N205" s="223" t="s">
        <v>41</v>
      </c>
      <c r="O205" s="45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AR205" s="22" t="s">
        <v>127</v>
      </c>
      <c r="AT205" s="22" t="s">
        <v>122</v>
      </c>
      <c r="AU205" s="22" t="s">
        <v>80</v>
      </c>
      <c r="AY205" s="22" t="s">
        <v>120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22" t="s">
        <v>78</v>
      </c>
      <c r="BK205" s="226">
        <f>ROUND(I205*H205,2)</f>
        <v>0</v>
      </c>
      <c r="BL205" s="22" t="s">
        <v>127</v>
      </c>
      <c r="BM205" s="22" t="s">
        <v>390</v>
      </c>
    </row>
    <row r="206" s="1" customFormat="1" ht="16.5" customHeight="1">
      <c r="B206" s="44"/>
      <c r="C206" s="215" t="s">
        <v>391</v>
      </c>
      <c r="D206" s="215" t="s">
        <v>122</v>
      </c>
      <c r="E206" s="216" t="s">
        <v>392</v>
      </c>
      <c r="F206" s="217" t="s">
        <v>393</v>
      </c>
      <c r="G206" s="218" t="s">
        <v>252</v>
      </c>
      <c r="H206" s="219">
        <v>1320</v>
      </c>
      <c r="I206" s="220"/>
      <c r="J206" s="221">
        <f>ROUND(I206*H206,2)</f>
        <v>0</v>
      </c>
      <c r="K206" s="217" t="s">
        <v>126</v>
      </c>
      <c r="L206" s="70"/>
      <c r="M206" s="222" t="s">
        <v>21</v>
      </c>
      <c r="N206" s="223" t="s">
        <v>41</v>
      </c>
      <c r="O206" s="45"/>
      <c r="P206" s="224">
        <f>O206*H206</f>
        <v>0</v>
      </c>
      <c r="Q206" s="224">
        <v>0.00040000000000000002</v>
      </c>
      <c r="R206" s="224">
        <f>Q206*H206</f>
        <v>0.52800000000000002</v>
      </c>
      <c r="S206" s="224">
        <v>0</v>
      </c>
      <c r="T206" s="225">
        <f>S206*H206</f>
        <v>0</v>
      </c>
      <c r="AR206" s="22" t="s">
        <v>127</v>
      </c>
      <c r="AT206" s="22" t="s">
        <v>122</v>
      </c>
      <c r="AU206" s="22" t="s">
        <v>80</v>
      </c>
      <c r="AY206" s="22" t="s">
        <v>120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22" t="s">
        <v>78</v>
      </c>
      <c r="BK206" s="226">
        <f>ROUND(I206*H206,2)</f>
        <v>0</v>
      </c>
      <c r="BL206" s="22" t="s">
        <v>127</v>
      </c>
      <c r="BM206" s="22" t="s">
        <v>394</v>
      </c>
    </row>
    <row r="207" s="11" customFormat="1">
      <c r="B207" s="227"/>
      <c r="C207" s="228"/>
      <c r="D207" s="229" t="s">
        <v>129</v>
      </c>
      <c r="E207" s="230" t="s">
        <v>21</v>
      </c>
      <c r="F207" s="231" t="s">
        <v>395</v>
      </c>
      <c r="G207" s="228"/>
      <c r="H207" s="232">
        <v>1320</v>
      </c>
      <c r="I207" s="233"/>
      <c r="J207" s="228"/>
      <c r="K207" s="228"/>
      <c r="L207" s="234"/>
      <c r="M207" s="235"/>
      <c r="N207" s="236"/>
      <c r="O207" s="236"/>
      <c r="P207" s="236"/>
      <c r="Q207" s="236"/>
      <c r="R207" s="236"/>
      <c r="S207" s="236"/>
      <c r="T207" s="237"/>
      <c r="AT207" s="238" t="s">
        <v>129</v>
      </c>
      <c r="AU207" s="238" t="s">
        <v>80</v>
      </c>
      <c r="AV207" s="11" t="s">
        <v>80</v>
      </c>
      <c r="AW207" s="11" t="s">
        <v>34</v>
      </c>
      <c r="AX207" s="11" t="s">
        <v>78</v>
      </c>
      <c r="AY207" s="238" t="s">
        <v>120</v>
      </c>
    </row>
    <row r="208" s="1" customFormat="1" ht="25.5" customHeight="1">
      <c r="B208" s="44"/>
      <c r="C208" s="215" t="s">
        <v>396</v>
      </c>
      <c r="D208" s="215" t="s">
        <v>122</v>
      </c>
      <c r="E208" s="216" t="s">
        <v>397</v>
      </c>
      <c r="F208" s="217" t="s">
        <v>398</v>
      </c>
      <c r="G208" s="218" t="s">
        <v>252</v>
      </c>
      <c r="H208" s="219">
        <v>36</v>
      </c>
      <c r="I208" s="220"/>
      <c r="J208" s="221">
        <f>ROUND(I208*H208,2)</f>
        <v>0</v>
      </c>
      <c r="K208" s="217" t="s">
        <v>126</v>
      </c>
      <c r="L208" s="70"/>
      <c r="M208" s="222" t="s">
        <v>21</v>
      </c>
      <c r="N208" s="223" t="s">
        <v>41</v>
      </c>
      <c r="O208" s="45"/>
      <c r="P208" s="224">
        <f>O208*H208</f>
        <v>0</v>
      </c>
      <c r="Q208" s="224">
        <v>0.00038000000000000002</v>
      </c>
      <c r="R208" s="224">
        <f>Q208*H208</f>
        <v>0.013680000000000001</v>
      </c>
      <c r="S208" s="224">
        <v>0</v>
      </c>
      <c r="T208" s="225">
        <f>S208*H208</f>
        <v>0</v>
      </c>
      <c r="AR208" s="22" t="s">
        <v>127</v>
      </c>
      <c r="AT208" s="22" t="s">
        <v>122</v>
      </c>
      <c r="AU208" s="22" t="s">
        <v>80</v>
      </c>
      <c r="AY208" s="22" t="s">
        <v>120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22" t="s">
        <v>78</v>
      </c>
      <c r="BK208" s="226">
        <f>ROUND(I208*H208,2)</f>
        <v>0</v>
      </c>
      <c r="BL208" s="22" t="s">
        <v>127</v>
      </c>
      <c r="BM208" s="22" t="s">
        <v>399</v>
      </c>
    </row>
    <row r="209" s="11" customFormat="1">
      <c r="B209" s="227"/>
      <c r="C209" s="228"/>
      <c r="D209" s="229" t="s">
        <v>129</v>
      </c>
      <c r="E209" s="230" t="s">
        <v>21</v>
      </c>
      <c r="F209" s="231" t="s">
        <v>400</v>
      </c>
      <c r="G209" s="228"/>
      <c r="H209" s="232">
        <v>36</v>
      </c>
      <c r="I209" s="233"/>
      <c r="J209" s="228"/>
      <c r="K209" s="228"/>
      <c r="L209" s="234"/>
      <c r="M209" s="235"/>
      <c r="N209" s="236"/>
      <c r="O209" s="236"/>
      <c r="P209" s="236"/>
      <c r="Q209" s="236"/>
      <c r="R209" s="236"/>
      <c r="S209" s="236"/>
      <c r="T209" s="237"/>
      <c r="AT209" s="238" t="s">
        <v>129</v>
      </c>
      <c r="AU209" s="238" t="s">
        <v>80</v>
      </c>
      <c r="AV209" s="11" t="s">
        <v>80</v>
      </c>
      <c r="AW209" s="11" t="s">
        <v>34</v>
      </c>
      <c r="AX209" s="11" t="s">
        <v>78</v>
      </c>
      <c r="AY209" s="238" t="s">
        <v>120</v>
      </c>
    </row>
    <row r="210" s="1" customFormat="1" ht="16.5" customHeight="1">
      <c r="B210" s="44"/>
      <c r="C210" s="215" t="s">
        <v>401</v>
      </c>
      <c r="D210" s="215" t="s">
        <v>122</v>
      </c>
      <c r="E210" s="216" t="s">
        <v>402</v>
      </c>
      <c r="F210" s="217" t="s">
        <v>403</v>
      </c>
      <c r="G210" s="218" t="s">
        <v>252</v>
      </c>
      <c r="H210" s="219">
        <v>1320</v>
      </c>
      <c r="I210" s="220"/>
      <c r="J210" s="221">
        <f>ROUND(I210*H210,2)</f>
        <v>0</v>
      </c>
      <c r="K210" s="217" t="s">
        <v>126</v>
      </c>
      <c r="L210" s="70"/>
      <c r="M210" s="222" t="s">
        <v>21</v>
      </c>
      <c r="N210" s="223" t="s">
        <v>41</v>
      </c>
      <c r="O210" s="45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AR210" s="22" t="s">
        <v>127</v>
      </c>
      <c r="AT210" s="22" t="s">
        <v>122</v>
      </c>
      <c r="AU210" s="22" t="s">
        <v>80</v>
      </c>
      <c r="AY210" s="22" t="s">
        <v>120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22" t="s">
        <v>78</v>
      </c>
      <c r="BK210" s="226">
        <f>ROUND(I210*H210,2)</f>
        <v>0</v>
      </c>
      <c r="BL210" s="22" t="s">
        <v>127</v>
      </c>
      <c r="BM210" s="22" t="s">
        <v>404</v>
      </c>
    </row>
    <row r="211" s="1" customFormat="1">
      <c r="B211" s="44"/>
      <c r="C211" s="72"/>
      <c r="D211" s="229" t="s">
        <v>142</v>
      </c>
      <c r="E211" s="72"/>
      <c r="F211" s="250" t="s">
        <v>405</v>
      </c>
      <c r="G211" s="72"/>
      <c r="H211" s="72"/>
      <c r="I211" s="185"/>
      <c r="J211" s="72"/>
      <c r="K211" s="72"/>
      <c r="L211" s="70"/>
      <c r="M211" s="251"/>
      <c r="N211" s="45"/>
      <c r="O211" s="45"/>
      <c r="P211" s="45"/>
      <c r="Q211" s="45"/>
      <c r="R211" s="45"/>
      <c r="S211" s="45"/>
      <c r="T211" s="93"/>
      <c r="AT211" s="22" t="s">
        <v>142</v>
      </c>
      <c r="AU211" s="22" t="s">
        <v>80</v>
      </c>
    </row>
    <row r="212" s="1" customFormat="1" ht="25.5" customHeight="1">
      <c r="B212" s="44"/>
      <c r="C212" s="215" t="s">
        <v>406</v>
      </c>
      <c r="D212" s="215" t="s">
        <v>122</v>
      </c>
      <c r="E212" s="216" t="s">
        <v>407</v>
      </c>
      <c r="F212" s="217" t="s">
        <v>408</v>
      </c>
      <c r="G212" s="218" t="s">
        <v>135</v>
      </c>
      <c r="H212" s="219">
        <v>1</v>
      </c>
      <c r="I212" s="220"/>
      <c r="J212" s="221">
        <f>ROUND(I212*H212,2)</f>
        <v>0</v>
      </c>
      <c r="K212" s="217" t="s">
        <v>126</v>
      </c>
      <c r="L212" s="70"/>
      <c r="M212" s="222" t="s">
        <v>21</v>
      </c>
      <c r="N212" s="223" t="s">
        <v>41</v>
      </c>
      <c r="O212" s="45"/>
      <c r="P212" s="224">
        <f>O212*H212</f>
        <v>0</v>
      </c>
      <c r="Q212" s="224">
        <v>9.8949999999999996</v>
      </c>
      <c r="R212" s="224">
        <f>Q212*H212</f>
        <v>9.8949999999999996</v>
      </c>
      <c r="S212" s="224">
        <v>0</v>
      </c>
      <c r="T212" s="225">
        <f>S212*H212</f>
        <v>0</v>
      </c>
      <c r="AR212" s="22" t="s">
        <v>127</v>
      </c>
      <c r="AT212" s="22" t="s">
        <v>122</v>
      </c>
      <c r="AU212" s="22" t="s">
        <v>80</v>
      </c>
      <c r="AY212" s="22" t="s">
        <v>120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22" t="s">
        <v>78</v>
      </c>
      <c r="BK212" s="226">
        <f>ROUND(I212*H212,2)</f>
        <v>0</v>
      </c>
      <c r="BL212" s="22" t="s">
        <v>127</v>
      </c>
      <c r="BM212" s="22" t="s">
        <v>409</v>
      </c>
    </row>
    <row r="213" s="1" customFormat="1">
      <c r="B213" s="44"/>
      <c r="C213" s="72"/>
      <c r="D213" s="229" t="s">
        <v>142</v>
      </c>
      <c r="E213" s="72"/>
      <c r="F213" s="250" t="s">
        <v>410</v>
      </c>
      <c r="G213" s="72"/>
      <c r="H213" s="72"/>
      <c r="I213" s="185"/>
      <c r="J213" s="72"/>
      <c r="K213" s="72"/>
      <c r="L213" s="70"/>
      <c r="M213" s="251"/>
      <c r="N213" s="45"/>
      <c r="O213" s="45"/>
      <c r="P213" s="45"/>
      <c r="Q213" s="45"/>
      <c r="R213" s="45"/>
      <c r="S213" s="45"/>
      <c r="T213" s="93"/>
      <c r="AT213" s="22" t="s">
        <v>142</v>
      </c>
      <c r="AU213" s="22" t="s">
        <v>80</v>
      </c>
    </row>
    <row r="214" s="1" customFormat="1" ht="16.5" customHeight="1">
      <c r="B214" s="44"/>
      <c r="C214" s="215" t="s">
        <v>411</v>
      </c>
      <c r="D214" s="215" t="s">
        <v>122</v>
      </c>
      <c r="E214" s="216" t="s">
        <v>412</v>
      </c>
      <c r="F214" s="217" t="s">
        <v>413</v>
      </c>
      <c r="G214" s="218" t="s">
        <v>252</v>
      </c>
      <c r="H214" s="219">
        <v>26.280000000000001</v>
      </c>
      <c r="I214" s="220"/>
      <c r="J214" s="221">
        <f>ROUND(I214*H214,2)</f>
        <v>0</v>
      </c>
      <c r="K214" s="217" t="s">
        <v>126</v>
      </c>
      <c r="L214" s="70"/>
      <c r="M214" s="222" t="s">
        <v>21</v>
      </c>
      <c r="N214" s="223" t="s">
        <v>41</v>
      </c>
      <c r="O214" s="45"/>
      <c r="P214" s="224">
        <f>O214*H214</f>
        <v>0</v>
      </c>
      <c r="Q214" s="224">
        <v>0.58896999999999999</v>
      </c>
      <c r="R214" s="224">
        <f>Q214*H214</f>
        <v>15.478131600000001</v>
      </c>
      <c r="S214" s="224">
        <v>0</v>
      </c>
      <c r="T214" s="225">
        <f>S214*H214</f>
        <v>0</v>
      </c>
      <c r="AR214" s="22" t="s">
        <v>127</v>
      </c>
      <c r="AT214" s="22" t="s">
        <v>122</v>
      </c>
      <c r="AU214" s="22" t="s">
        <v>80</v>
      </c>
      <c r="AY214" s="22" t="s">
        <v>120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22" t="s">
        <v>78</v>
      </c>
      <c r="BK214" s="226">
        <f>ROUND(I214*H214,2)</f>
        <v>0</v>
      </c>
      <c r="BL214" s="22" t="s">
        <v>127</v>
      </c>
      <c r="BM214" s="22" t="s">
        <v>414</v>
      </c>
    </row>
    <row r="215" s="11" customFormat="1">
      <c r="B215" s="227"/>
      <c r="C215" s="228"/>
      <c r="D215" s="229" t="s">
        <v>129</v>
      </c>
      <c r="E215" s="230" t="s">
        <v>21</v>
      </c>
      <c r="F215" s="231" t="s">
        <v>415</v>
      </c>
      <c r="G215" s="228"/>
      <c r="H215" s="232">
        <v>26.280000000000001</v>
      </c>
      <c r="I215" s="233"/>
      <c r="J215" s="228"/>
      <c r="K215" s="228"/>
      <c r="L215" s="234"/>
      <c r="M215" s="235"/>
      <c r="N215" s="236"/>
      <c r="O215" s="236"/>
      <c r="P215" s="236"/>
      <c r="Q215" s="236"/>
      <c r="R215" s="236"/>
      <c r="S215" s="236"/>
      <c r="T215" s="237"/>
      <c r="AT215" s="238" t="s">
        <v>129</v>
      </c>
      <c r="AU215" s="238" t="s">
        <v>80</v>
      </c>
      <c r="AV215" s="11" t="s">
        <v>80</v>
      </c>
      <c r="AW215" s="11" t="s">
        <v>34</v>
      </c>
      <c r="AX215" s="11" t="s">
        <v>78</v>
      </c>
      <c r="AY215" s="238" t="s">
        <v>120</v>
      </c>
    </row>
    <row r="216" s="1" customFormat="1" ht="16.5" customHeight="1">
      <c r="B216" s="44"/>
      <c r="C216" s="252" t="s">
        <v>416</v>
      </c>
      <c r="D216" s="252" t="s">
        <v>295</v>
      </c>
      <c r="E216" s="253" t="s">
        <v>417</v>
      </c>
      <c r="F216" s="254" t="s">
        <v>418</v>
      </c>
      <c r="G216" s="255" t="s">
        <v>252</v>
      </c>
      <c r="H216" s="256">
        <v>28</v>
      </c>
      <c r="I216" s="257"/>
      <c r="J216" s="258">
        <f>ROUND(I216*H216,2)</f>
        <v>0</v>
      </c>
      <c r="K216" s="254" t="s">
        <v>126</v>
      </c>
      <c r="L216" s="259"/>
      <c r="M216" s="260" t="s">
        <v>21</v>
      </c>
      <c r="N216" s="261" t="s">
        <v>41</v>
      </c>
      <c r="O216" s="45"/>
      <c r="P216" s="224">
        <f>O216*H216</f>
        <v>0</v>
      </c>
      <c r="Q216" s="224">
        <v>0.01205</v>
      </c>
      <c r="R216" s="224">
        <f>Q216*H216</f>
        <v>0.33739999999999998</v>
      </c>
      <c r="S216" s="224">
        <v>0</v>
      </c>
      <c r="T216" s="225">
        <f>S216*H216</f>
        <v>0</v>
      </c>
      <c r="AR216" s="22" t="s">
        <v>164</v>
      </c>
      <c r="AT216" s="22" t="s">
        <v>295</v>
      </c>
      <c r="AU216" s="22" t="s">
        <v>80</v>
      </c>
      <c r="AY216" s="22" t="s">
        <v>120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22" t="s">
        <v>78</v>
      </c>
      <c r="BK216" s="226">
        <f>ROUND(I216*H216,2)</f>
        <v>0</v>
      </c>
      <c r="BL216" s="22" t="s">
        <v>127</v>
      </c>
      <c r="BM216" s="22" t="s">
        <v>419</v>
      </c>
    </row>
    <row r="217" s="11" customFormat="1">
      <c r="B217" s="227"/>
      <c r="C217" s="228"/>
      <c r="D217" s="229" t="s">
        <v>129</v>
      </c>
      <c r="E217" s="230" t="s">
        <v>21</v>
      </c>
      <c r="F217" s="231" t="s">
        <v>420</v>
      </c>
      <c r="G217" s="228"/>
      <c r="H217" s="232">
        <v>28</v>
      </c>
      <c r="I217" s="233"/>
      <c r="J217" s="228"/>
      <c r="K217" s="228"/>
      <c r="L217" s="234"/>
      <c r="M217" s="235"/>
      <c r="N217" s="236"/>
      <c r="O217" s="236"/>
      <c r="P217" s="236"/>
      <c r="Q217" s="236"/>
      <c r="R217" s="236"/>
      <c r="S217" s="236"/>
      <c r="T217" s="237"/>
      <c r="AT217" s="238" t="s">
        <v>129</v>
      </c>
      <c r="AU217" s="238" t="s">
        <v>80</v>
      </c>
      <c r="AV217" s="11" t="s">
        <v>80</v>
      </c>
      <c r="AW217" s="11" t="s">
        <v>34</v>
      </c>
      <c r="AX217" s="11" t="s">
        <v>78</v>
      </c>
      <c r="AY217" s="238" t="s">
        <v>120</v>
      </c>
    </row>
    <row r="218" s="1" customFormat="1" ht="16.5" customHeight="1">
      <c r="B218" s="44"/>
      <c r="C218" s="215" t="s">
        <v>421</v>
      </c>
      <c r="D218" s="215" t="s">
        <v>122</v>
      </c>
      <c r="E218" s="216" t="s">
        <v>422</v>
      </c>
      <c r="F218" s="217" t="s">
        <v>423</v>
      </c>
      <c r="G218" s="218" t="s">
        <v>173</v>
      </c>
      <c r="H218" s="219">
        <v>4.625</v>
      </c>
      <c r="I218" s="220"/>
      <c r="J218" s="221">
        <f>ROUND(I218*H218,2)</f>
        <v>0</v>
      </c>
      <c r="K218" s="217" t="s">
        <v>126</v>
      </c>
      <c r="L218" s="70"/>
      <c r="M218" s="222" t="s">
        <v>21</v>
      </c>
      <c r="N218" s="223" t="s">
        <v>41</v>
      </c>
      <c r="O218" s="45"/>
      <c r="P218" s="224">
        <f>O218*H218</f>
        <v>0</v>
      </c>
      <c r="Q218" s="224">
        <v>2.46367</v>
      </c>
      <c r="R218" s="224">
        <f>Q218*H218</f>
        <v>11.39447375</v>
      </c>
      <c r="S218" s="224">
        <v>0</v>
      </c>
      <c r="T218" s="225">
        <f>S218*H218</f>
        <v>0</v>
      </c>
      <c r="AR218" s="22" t="s">
        <v>127</v>
      </c>
      <c r="AT218" s="22" t="s">
        <v>122</v>
      </c>
      <c r="AU218" s="22" t="s">
        <v>80</v>
      </c>
      <c r="AY218" s="22" t="s">
        <v>120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22" t="s">
        <v>78</v>
      </c>
      <c r="BK218" s="226">
        <f>ROUND(I218*H218,2)</f>
        <v>0</v>
      </c>
      <c r="BL218" s="22" t="s">
        <v>127</v>
      </c>
      <c r="BM218" s="22" t="s">
        <v>424</v>
      </c>
    </row>
    <row r="219" s="11" customFormat="1">
      <c r="B219" s="227"/>
      <c r="C219" s="228"/>
      <c r="D219" s="229" t="s">
        <v>129</v>
      </c>
      <c r="E219" s="230" t="s">
        <v>21</v>
      </c>
      <c r="F219" s="231" t="s">
        <v>425</v>
      </c>
      <c r="G219" s="228"/>
      <c r="H219" s="232">
        <v>4.625</v>
      </c>
      <c r="I219" s="233"/>
      <c r="J219" s="228"/>
      <c r="K219" s="228"/>
      <c r="L219" s="234"/>
      <c r="M219" s="235"/>
      <c r="N219" s="236"/>
      <c r="O219" s="236"/>
      <c r="P219" s="236"/>
      <c r="Q219" s="236"/>
      <c r="R219" s="236"/>
      <c r="S219" s="236"/>
      <c r="T219" s="237"/>
      <c r="AT219" s="238" t="s">
        <v>129</v>
      </c>
      <c r="AU219" s="238" t="s">
        <v>80</v>
      </c>
      <c r="AV219" s="11" t="s">
        <v>80</v>
      </c>
      <c r="AW219" s="11" t="s">
        <v>34</v>
      </c>
      <c r="AX219" s="11" t="s">
        <v>78</v>
      </c>
      <c r="AY219" s="238" t="s">
        <v>120</v>
      </c>
    </row>
    <row r="220" s="1" customFormat="1" ht="25.5" customHeight="1">
      <c r="B220" s="44"/>
      <c r="C220" s="215" t="s">
        <v>426</v>
      </c>
      <c r="D220" s="215" t="s">
        <v>122</v>
      </c>
      <c r="E220" s="216" t="s">
        <v>427</v>
      </c>
      <c r="F220" s="217" t="s">
        <v>428</v>
      </c>
      <c r="G220" s="218" t="s">
        <v>252</v>
      </c>
      <c r="H220" s="219">
        <v>100</v>
      </c>
      <c r="I220" s="220"/>
      <c r="J220" s="221">
        <f>ROUND(I220*H220,2)</f>
        <v>0</v>
      </c>
      <c r="K220" s="217" t="s">
        <v>126</v>
      </c>
      <c r="L220" s="70"/>
      <c r="M220" s="222" t="s">
        <v>21</v>
      </c>
      <c r="N220" s="223" t="s">
        <v>41</v>
      </c>
      <c r="O220" s="45"/>
      <c r="P220" s="224">
        <f>O220*H220</f>
        <v>0</v>
      </c>
      <c r="Q220" s="224">
        <v>0.00060999999999999997</v>
      </c>
      <c r="R220" s="224">
        <f>Q220*H220</f>
        <v>0.060999999999999999</v>
      </c>
      <c r="S220" s="224">
        <v>0</v>
      </c>
      <c r="T220" s="225">
        <f>S220*H220</f>
        <v>0</v>
      </c>
      <c r="AR220" s="22" t="s">
        <v>127</v>
      </c>
      <c r="AT220" s="22" t="s">
        <v>122</v>
      </c>
      <c r="AU220" s="22" t="s">
        <v>80</v>
      </c>
      <c r="AY220" s="22" t="s">
        <v>120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22" t="s">
        <v>78</v>
      </c>
      <c r="BK220" s="226">
        <f>ROUND(I220*H220,2)</f>
        <v>0</v>
      </c>
      <c r="BL220" s="22" t="s">
        <v>127</v>
      </c>
      <c r="BM220" s="22" t="s">
        <v>429</v>
      </c>
    </row>
    <row r="221" s="1" customFormat="1" ht="16.5" customHeight="1">
      <c r="B221" s="44"/>
      <c r="C221" s="215" t="s">
        <v>430</v>
      </c>
      <c r="D221" s="215" t="s">
        <v>122</v>
      </c>
      <c r="E221" s="216" t="s">
        <v>431</v>
      </c>
      <c r="F221" s="217" t="s">
        <v>432</v>
      </c>
      <c r="G221" s="218" t="s">
        <v>252</v>
      </c>
      <c r="H221" s="219">
        <v>24</v>
      </c>
      <c r="I221" s="220"/>
      <c r="J221" s="221">
        <f>ROUND(I221*H221,2)</f>
        <v>0</v>
      </c>
      <c r="K221" s="217" t="s">
        <v>126</v>
      </c>
      <c r="L221" s="70"/>
      <c r="M221" s="222" t="s">
        <v>21</v>
      </c>
      <c r="N221" s="223" t="s">
        <v>41</v>
      </c>
      <c r="O221" s="45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AR221" s="22" t="s">
        <v>127</v>
      </c>
      <c r="AT221" s="22" t="s">
        <v>122</v>
      </c>
      <c r="AU221" s="22" t="s">
        <v>80</v>
      </c>
      <c r="AY221" s="22" t="s">
        <v>120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22" t="s">
        <v>78</v>
      </c>
      <c r="BK221" s="226">
        <f>ROUND(I221*H221,2)</f>
        <v>0</v>
      </c>
      <c r="BL221" s="22" t="s">
        <v>127</v>
      </c>
      <c r="BM221" s="22" t="s">
        <v>433</v>
      </c>
    </row>
    <row r="222" s="11" customFormat="1">
      <c r="B222" s="227"/>
      <c r="C222" s="228"/>
      <c r="D222" s="229" t="s">
        <v>129</v>
      </c>
      <c r="E222" s="230" t="s">
        <v>21</v>
      </c>
      <c r="F222" s="231" t="s">
        <v>434</v>
      </c>
      <c r="G222" s="228"/>
      <c r="H222" s="232">
        <v>24</v>
      </c>
      <c r="I222" s="233"/>
      <c r="J222" s="228"/>
      <c r="K222" s="228"/>
      <c r="L222" s="234"/>
      <c r="M222" s="235"/>
      <c r="N222" s="236"/>
      <c r="O222" s="236"/>
      <c r="P222" s="236"/>
      <c r="Q222" s="236"/>
      <c r="R222" s="236"/>
      <c r="S222" s="236"/>
      <c r="T222" s="237"/>
      <c r="AT222" s="238" t="s">
        <v>129</v>
      </c>
      <c r="AU222" s="238" t="s">
        <v>80</v>
      </c>
      <c r="AV222" s="11" t="s">
        <v>80</v>
      </c>
      <c r="AW222" s="11" t="s">
        <v>34</v>
      </c>
      <c r="AX222" s="11" t="s">
        <v>78</v>
      </c>
      <c r="AY222" s="238" t="s">
        <v>120</v>
      </c>
    </row>
    <row r="223" s="1" customFormat="1" ht="25.5" customHeight="1">
      <c r="B223" s="44"/>
      <c r="C223" s="215" t="s">
        <v>435</v>
      </c>
      <c r="D223" s="215" t="s">
        <v>122</v>
      </c>
      <c r="E223" s="216" t="s">
        <v>436</v>
      </c>
      <c r="F223" s="217" t="s">
        <v>437</v>
      </c>
      <c r="G223" s="218" t="s">
        <v>252</v>
      </c>
      <c r="H223" s="219">
        <v>519</v>
      </c>
      <c r="I223" s="220"/>
      <c r="J223" s="221">
        <f>ROUND(I223*H223,2)</f>
        <v>0</v>
      </c>
      <c r="K223" s="217" t="s">
        <v>126</v>
      </c>
      <c r="L223" s="70"/>
      <c r="M223" s="222" t="s">
        <v>21</v>
      </c>
      <c r="N223" s="223" t="s">
        <v>41</v>
      </c>
      <c r="O223" s="45"/>
      <c r="P223" s="224">
        <f>O223*H223</f>
        <v>0</v>
      </c>
      <c r="Q223" s="224">
        <v>0.14760999999999999</v>
      </c>
      <c r="R223" s="224">
        <f>Q223*H223</f>
        <v>76.609589999999997</v>
      </c>
      <c r="S223" s="224">
        <v>0</v>
      </c>
      <c r="T223" s="225">
        <f>S223*H223</f>
        <v>0</v>
      </c>
      <c r="AR223" s="22" t="s">
        <v>127</v>
      </c>
      <c r="AT223" s="22" t="s">
        <v>122</v>
      </c>
      <c r="AU223" s="22" t="s">
        <v>80</v>
      </c>
      <c r="AY223" s="22" t="s">
        <v>120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22" t="s">
        <v>78</v>
      </c>
      <c r="BK223" s="226">
        <f>ROUND(I223*H223,2)</f>
        <v>0</v>
      </c>
      <c r="BL223" s="22" t="s">
        <v>127</v>
      </c>
      <c r="BM223" s="22" t="s">
        <v>438</v>
      </c>
    </row>
    <row r="224" s="1" customFormat="1">
      <c r="B224" s="44"/>
      <c r="C224" s="72"/>
      <c r="D224" s="229" t="s">
        <v>142</v>
      </c>
      <c r="E224" s="72"/>
      <c r="F224" s="250" t="s">
        <v>439</v>
      </c>
      <c r="G224" s="72"/>
      <c r="H224" s="72"/>
      <c r="I224" s="185"/>
      <c r="J224" s="72"/>
      <c r="K224" s="72"/>
      <c r="L224" s="70"/>
      <c r="M224" s="251"/>
      <c r="N224" s="45"/>
      <c r="O224" s="45"/>
      <c r="P224" s="45"/>
      <c r="Q224" s="45"/>
      <c r="R224" s="45"/>
      <c r="S224" s="45"/>
      <c r="T224" s="93"/>
      <c r="AT224" s="22" t="s">
        <v>142</v>
      </c>
      <c r="AU224" s="22" t="s">
        <v>80</v>
      </c>
    </row>
    <row r="225" s="11" customFormat="1">
      <c r="B225" s="227"/>
      <c r="C225" s="228"/>
      <c r="D225" s="229" t="s">
        <v>129</v>
      </c>
      <c r="E225" s="230" t="s">
        <v>21</v>
      </c>
      <c r="F225" s="231" t="s">
        <v>440</v>
      </c>
      <c r="G225" s="228"/>
      <c r="H225" s="232">
        <v>519</v>
      </c>
      <c r="I225" s="233"/>
      <c r="J225" s="228"/>
      <c r="K225" s="228"/>
      <c r="L225" s="234"/>
      <c r="M225" s="235"/>
      <c r="N225" s="236"/>
      <c r="O225" s="236"/>
      <c r="P225" s="236"/>
      <c r="Q225" s="236"/>
      <c r="R225" s="236"/>
      <c r="S225" s="236"/>
      <c r="T225" s="237"/>
      <c r="AT225" s="238" t="s">
        <v>129</v>
      </c>
      <c r="AU225" s="238" t="s">
        <v>80</v>
      </c>
      <c r="AV225" s="11" t="s">
        <v>80</v>
      </c>
      <c r="AW225" s="11" t="s">
        <v>34</v>
      </c>
      <c r="AX225" s="11" t="s">
        <v>78</v>
      </c>
      <c r="AY225" s="238" t="s">
        <v>120</v>
      </c>
    </row>
    <row r="226" s="1" customFormat="1" ht="16.5" customHeight="1">
      <c r="B226" s="44"/>
      <c r="C226" s="252" t="s">
        <v>441</v>
      </c>
      <c r="D226" s="252" t="s">
        <v>295</v>
      </c>
      <c r="E226" s="253" t="s">
        <v>442</v>
      </c>
      <c r="F226" s="254" t="s">
        <v>443</v>
      </c>
      <c r="G226" s="255" t="s">
        <v>252</v>
      </c>
      <c r="H226" s="256">
        <v>519</v>
      </c>
      <c r="I226" s="257"/>
      <c r="J226" s="258">
        <f>ROUND(I226*H226,2)</f>
        <v>0</v>
      </c>
      <c r="K226" s="254" t="s">
        <v>126</v>
      </c>
      <c r="L226" s="259"/>
      <c r="M226" s="260" t="s">
        <v>21</v>
      </c>
      <c r="N226" s="261" t="s">
        <v>41</v>
      </c>
      <c r="O226" s="45"/>
      <c r="P226" s="224">
        <f>O226*H226</f>
        <v>0</v>
      </c>
      <c r="Q226" s="224">
        <v>0.15332000000000001</v>
      </c>
      <c r="R226" s="224">
        <f>Q226*H226</f>
        <v>79.573080000000004</v>
      </c>
      <c r="S226" s="224">
        <v>0</v>
      </c>
      <c r="T226" s="225">
        <f>S226*H226</f>
        <v>0</v>
      </c>
      <c r="AR226" s="22" t="s">
        <v>164</v>
      </c>
      <c r="AT226" s="22" t="s">
        <v>295</v>
      </c>
      <c r="AU226" s="22" t="s">
        <v>80</v>
      </c>
      <c r="AY226" s="22" t="s">
        <v>120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22" t="s">
        <v>78</v>
      </c>
      <c r="BK226" s="226">
        <f>ROUND(I226*H226,2)</f>
        <v>0</v>
      </c>
      <c r="BL226" s="22" t="s">
        <v>127</v>
      </c>
      <c r="BM226" s="22" t="s">
        <v>444</v>
      </c>
    </row>
    <row r="227" s="1" customFormat="1" ht="16.5" customHeight="1">
      <c r="B227" s="44"/>
      <c r="C227" s="215" t="s">
        <v>445</v>
      </c>
      <c r="D227" s="215" t="s">
        <v>122</v>
      </c>
      <c r="E227" s="216" t="s">
        <v>446</v>
      </c>
      <c r="F227" s="217" t="s">
        <v>447</v>
      </c>
      <c r="G227" s="218" t="s">
        <v>252</v>
      </c>
      <c r="H227" s="219">
        <v>168</v>
      </c>
      <c r="I227" s="220"/>
      <c r="J227" s="221">
        <f>ROUND(I227*H227,2)</f>
        <v>0</v>
      </c>
      <c r="K227" s="217" t="s">
        <v>126</v>
      </c>
      <c r="L227" s="70"/>
      <c r="M227" s="222" t="s">
        <v>21</v>
      </c>
      <c r="N227" s="223" t="s">
        <v>41</v>
      </c>
      <c r="O227" s="45"/>
      <c r="P227" s="224">
        <f>O227*H227</f>
        <v>0</v>
      </c>
      <c r="Q227" s="224">
        <v>0</v>
      </c>
      <c r="R227" s="224">
        <f>Q227*H227</f>
        <v>0</v>
      </c>
      <c r="S227" s="224">
        <v>0.19400000000000001</v>
      </c>
      <c r="T227" s="225">
        <f>S227*H227</f>
        <v>32.591999999999999</v>
      </c>
      <c r="AR227" s="22" t="s">
        <v>127</v>
      </c>
      <c r="AT227" s="22" t="s">
        <v>122</v>
      </c>
      <c r="AU227" s="22" t="s">
        <v>80</v>
      </c>
      <c r="AY227" s="22" t="s">
        <v>120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22" t="s">
        <v>78</v>
      </c>
      <c r="BK227" s="226">
        <f>ROUND(I227*H227,2)</f>
        <v>0</v>
      </c>
      <c r="BL227" s="22" t="s">
        <v>127</v>
      </c>
      <c r="BM227" s="22" t="s">
        <v>448</v>
      </c>
    </row>
    <row r="228" s="11" customFormat="1">
      <c r="B228" s="227"/>
      <c r="C228" s="228"/>
      <c r="D228" s="229" t="s">
        <v>129</v>
      </c>
      <c r="E228" s="230" t="s">
        <v>21</v>
      </c>
      <c r="F228" s="231" t="s">
        <v>449</v>
      </c>
      <c r="G228" s="228"/>
      <c r="H228" s="232">
        <v>168</v>
      </c>
      <c r="I228" s="233"/>
      <c r="J228" s="228"/>
      <c r="K228" s="228"/>
      <c r="L228" s="234"/>
      <c r="M228" s="235"/>
      <c r="N228" s="236"/>
      <c r="O228" s="236"/>
      <c r="P228" s="236"/>
      <c r="Q228" s="236"/>
      <c r="R228" s="236"/>
      <c r="S228" s="236"/>
      <c r="T228" s="237"/>
      <c r="AT228" s="238" t="s">
        <v>129</v>
      </c>
      <c r="AU228" s="238" t="s">
        <v>80</v>
      </c>
      <c r="AV228" s="11" t="s">
        <v>80</v>
      </c>
      <c r="AW228" s="11" t="s">
        <v>34</v>
      </c>
      <c r="AX228" s="11" t="s">
        <v>78</v>
      </c>
      <c r="AY228" s="238" t="s">
        <v>120</v>
      </c>
    </row>
    <row r="229" s="1" customFormat="1" ht="16.5" customHeight="1">
      <c r="B229" s="44"/>
      <c r="C229" s="215" t="s">
        <v>450</v>
      </c>
      <c r="D229" s="215" t="s">
        <v>122</v>
      </c>
      <c r="E229" s="216" t="s">
        <v>451</v>
      </c>
      <c r="F229" s="217" t="s">
        <v>452</v>
      </c>
      <c r="G229" s="218" t="s">
        <v>252</v>
      </c>
      <c r="H229" s="219">
        <v>128</v>
      </c>
      <c r="I229" s="220"/>
      <c r="J229" s="221">
        <f>ROUND(I229*H229,2)</f>
        <v>0</v>
      </c>
      <c r="K229" s="217" t="s">
        <v>126</v>
      </c>
      <c r="L229" s="70"/>
      <c r="M229" s="222" t="s">
        <v>21</v>
      </c>
      <c r="N229" s="223" t="s">
        <v>41</v>
      </c>
      <c r="O229" s="45"/>
      <c r="P229" s="224">
        <f>O229*H229</f>
        <v>0</v>
      </c>
      <c r="Q229" s="224">
        <v>0</v>
      </c>
      <c r="R229" s="224">
        <f>Q229*H229</f>
        <v>0</v>
      </c>
      <c r="S229" s="224">
        <v>0.085999999999999993</v>
      </c>
      <c r="T229" s="225">
        <f>S229*H229</f>
        <v>11.007999999999999</v>
      </c>
      <c r="AR229" s="22" t="s">
        <v>127</v>
      </c>
      <c r="AT229" s="22" t="s">
        <v>122</v>
      </c>
      <c r="AU229" s="22" t="s">
        <v>80</v>
      </c>
      <c r="AY229" s="22" t="s">
        <v>120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22" t="s">
        <v>78</v>
      </c>
      <c r="BK229" s="226">
        <f>ROUND(I229*H229,2)</f>
        <v>0</v>
      </c>
      <c r="BL229" s="22" t="s">
        <v>127</v>
      </c>
      <c r="BM229" s="22" t="s">
        <v>453</v>
      </c>
    </row>
    <row r="230" s="1" customFormat="1">
      <c r="B230" s="44"/>
      <c r="C230" s="72"/>
      <c r="D230" s="229" t="s">
        <v>142</v>
      </c>
      <c r="E230" s="72"/>
      <c r="F230" s="250" t="s">
        <v>454</v>
      </c>
      <c r="G230" s="72"/>
      <c r="H230" s="72"/>
      <c r="I230" s="185"/>
      <c r="J230" s="72"/>
      <c r="K230" s="72"/>
      <c r="L230" s="70"/>
      <c r="M230" s="251"/>
      <c r="N230" s="45"/>
      <c r="O230" s="45"/>
      <c r="P230" s="45"/>
      <c r="Q230" s="45"/>
      <c r="R230" s="45"/>
      <c r="S230" s="45"/>
      <c r="T230" s="93"/>
      <c r="AT230" s="22" t="s">
        <v>142</v>
      </c>
      <c r="AU230" s="22" t="s">
        <v>80</v>
      </c>
    </row>
    <row r="231" s="1" customFormat="1" ht="25.5" customHeight="1">
      <c r="B231" s="44"/>
      <c r="C231" s="215" t="s">
        <v>455</v>
      </c>
      <c r="D231" s="215" t="s">
        <v>122</v>
      </c>
      <c r="E231" s="216" t="s">
        <v>456</v>
      </c>
      <c r="F231" s="217" t="s">
        <v>457</v>
      </c>
      <c r="G231" s="218" t="s">
        <v>125</v>
      </c>
      <c r="H231" s="219">
        <v>4660</v>
      </c>
      <c r="I231" s="220"/>
      <c r="J231" s="221">
        <f>ROUND(I231*H231,2)</f>
        <v>0</v>
      </c>
      <c r="K231" s="217" t="s">
        <v>126</v>
      </c>
      <c r="L231" s="70"/>
      <c r="M231" s="222" t="s">
        <v>21</v>
      </c>
      <c r="N231" s="223" t="s">
        <v>41</v>
      </c>
      <c r="O231" s="45"/>
      <c r="P231" s="224">
        <f>O231*H231</f>
        <v>0</v>
      </c>
      <c r="Q231" s="224">
        <v>0</v>
      </c>
      <c r="R231" s="224">
        <f>Q231*H231</f>
        <v>0</v>
      </c>
      <c r="S231" s="224">
        <v>0.02</v>
      </c>
      <c r="T231" s="225">
        <f>S231*H231</f>
        <v>93.200000000000003</v>
      </c>
      <c r="AR231" s="22" t="s">
        <v>127</v>
      </c>
      <c r="AT231" s="22" t="s">
        <v>122</v>
      </c>
      <c r="AU231" s="22" t="s">
        <v>80</v>
      </c>
      <c r="AY231" s="22" t="s">
        <v>120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22" t="s">
        <v>78</v>
      </c>
      <c r="BK231" s="226">
        <f>ROUND(I231*H231,2)</f>
        <v>0</v>
      </c>
      <c r="BL231" s="22" t="s">
        <v>127</v>
      </c>
      <c r="BM231" s="22" t="s">
        <v>458</v>
      </c>
    </row>
    <row r="232" s="1" customFormat="1">
      <c r="B232" s="44"/>
      <c r="C232" s="72"/>
      <c r="D232" s="229" t="s">
        <v>142</v>
      </c>
      <c r="E232" s="72"/>
      <c r="F232" s="250" t="s">
        <v>459</v>
      </c>
      <c r="G232" s="72"/>
      <c r="H232" s="72"/>
      <c r="I232" s="185"/>
      <c r="J232" s="72"/>
      <c r="K232" s="72"/>
      <c r="L232" s="70"/>
      <c r="M232" s="251"/>
      <c r="N232" s="45"/>
      <c r="O232" s="45"/>
      <c r="P232" s="45"/>
      <c r="Q232" s="45"/>
      <c r="R232" s="45"/>
      <c r="S232" s="45"/>
      <c r="T232" s="93"/>
      <c r="AT232" s="22" t="s">
        <v>142</v>
      </c>
      <c r="AU232" s="22" t="s">
        <v>80</v>
      </c>
    </row>
    <row r="233" s="1" customFormat="1" ht="16.5" customHeight="1">
      <c r="B233" s="44"/>
      <c r="C233" s="215" t="s">
        <v>460</v>
      </c>
      <c r="D233" s="215" t="s">
        <v>122</v>
      </c>
      <c r="E233" s="216" t="s">
        <v>461</v>
      </c>
      <c r="F233" s="217" t="s">
        <v>462</v>
      </c>
      <c r="G233" s="218" t="s">
        <v>125</v>
      </c>
      <c r="H233" s="219">
        <v>1320</v>
      </c>
      <c r="I233" s="220"/>
      <c r="J233" s="221">
        <f>ROUND(I233*H233,2)</f>
        <v>0</v>
      </c>
      <c r="K233" s="217" t="s">
        <v>126</v>
      </c>
      <c r="L233" s="70"/>
      <c r="M233" s="222" t="s">
        <v>21</v>
      </c>
      <c r="N233" s="223" t="s">
        <v>41</v>
      </c>
      <c r="O233" s="45"/>
      <c r="P233" s="224">
        <f>O233*H233</f>
        <v>0</v>
      </c>
      <c r="Q233" s="224">
        <v>0</v>
      </c>
      <c r="R233" s="224">
        <f>Q233*H233</f>
        <v>0</v>
      </c>
      <c r="S233" s="224">
        <v>0.252</v>
      </c>
      <c r="T233" s="225">
        <f>S233*H233</f>
        <v>332.63999999999999</v>
      </c>
      <c r="AR233" s="22" t="s">
        <v>127</v>
      </c>
      <c r="AT233" s="22" t="s">
        <v>122</v>
      </c>
      <c r="AU233" s="22" t="s">
        <v>80</v>
      </c>
      <c r="AY233" s="22" t="s">
        <v>120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22" t="s">
        <v>78</v>
      </c>
      <c r="BK233" s="226">
        <f>ROUND(I233*H233,2)</f>
        <v>0</v>
      </c>
      <c r="BL233" s="22" t="s">
        <v>127</v>
      </c>
      <c r="BM233" s="22" t="s">
        <v>463</v>
      </c>
    </row>
    <row r="234" s="1" customFormat="1">
      <c r="B234" s="44"/>
      <c r="C234" s="72"/>
      <c r="D234" s="229" t="s">
        <v>142</v>
      </c>
      <c r="E234" s="72"/>
      <c r="F234" s="250" t="s">
        <v>464</v>
      </c>
      <c r="G234" s="72"/>
      <c r="H234" s="72"/>
      <c r="I234" s="185"/>
      <c r="J234" s="72"/>
      <c r="K234" s="72"/>
      <c r="L234" s="70"/>
      <c r="M234" s="251"/>
      <c r="N234" s="45"/>
      <c r="O234" s="45"/>
      <c r="P234" s="45"/>
      <c r="Q234" s="45"/>
      <c r="R234" s="45"/>
      <c r="S234" s="45"/>
      <c r="T234" s="93"/>
      <c r="AT234" s="22" t="s">
        <v>142</v>
      </c>
      <c r="AU234" s="22" t="s">
        <v>80</v>
      </c>
    </row>
    <row r="235" s="11" customFormat="1">
      <c r="B235" s="227"/>
      <c r="C235" s="228"/>
      <c r="D235" s="229" t="s">
        <v>129</v>
      </c>
      <c r="E235" s="230" t="s">
        <v>21</v>
      </c>
      <c r="F235" s="231" t="s">
        <v>465</v>
      </c>
      <c r="G235" s="228"/>
      <c r="H235" s="232">
        <v>1320</v>
      </c>
      <c r="I235" s="233"/>
      <c r="J235" s="228"/>
      <c r="K235" s="228"/>
      <c r="L235" s="234"/>
      <c r="M235" s="235"/>
      <c r="N235" s="236"/>
      <c r="O235" s="236"/>
      <c r="P235" s="236"/>
      <c r="Q235" s="236"/>
      <c r="R235" s="236"/>
      <c r="S235" s="236"/>
      <c r="T235" s="237"/>
      <c r="AT235" s="238" t="s">
        <v>129</v>
      </c>
      <c r="AU235" s="238" t="s">
        <v>80</v>
      </c>
      <c r="AV235" s="11" t="s">
        <v>80</v>
      </c>
      <c r="AW235" s="11" t="s">
        <v>34</v>
      </c>
      <c r="AX235" s="11" t="s">
        <v>78</v>
      </c>
      <c r="AY235" s="238" t="s">
        <v>120</v>
      </c>
    </row>
    <row r="236" s="1" customFormat="1" ht="16.5" customHeight="1">
      <c r="B236" s="44"/>
      <c r="C236" s="215" t="s">
        <v>466</v>
      </c>
      <c r="D236" s="215" t="s">
        <v>122</v>
      </c>
      <c r="E236" s="216" t="s">
        <v>467</v>
      </c>
      <c r="F236" s="217" t="s">
        <v>468</v>
      </c>
      <c r="G236" s="218" t="s">
        <v>252</v>
      </c>
      <c r="H236" s="219">
        <v>468</v>
      </c>
      <c r="I236" s="220"/>
      <c r="J236" s="221">
        <f>ROUND(I236*H236,2)</f>
        <v>0</v>
      </c>
      <c r="K236" s="217" t="s">
        <v>126</v>
      </c>
      <c r="L236" s="70"/>
      <c r="M236" s="222" t="s">
        <v>21</v>
      </c>
      <c r="N236" s="223" t="s">
        <v>41</v>
      </c>
      <c r="O236" s="45"/>
      <c r="P236" s="224">
        <f>O236*H236</f>
        <v>0</v>
      </c>
      <c r="Q236" s="224">
        <v>9.0000000000000006E-05</v>
      </c>
      <c r="R236" s="224">
        <f>Q236*H236</f>
        <v>0.042120000000000005</v>
      </c>
      <c r="S236" s="224">
        <v>0.042000000000000003</v>
      </c>
      <c r="T236" s="225">
        <f>S236*H236</f>
        <v>19.656000000000002</v>
      </c>
      <c r="AR236" s="22" t="s">
        <v>127</v>
      </c>
      <c r="AT236" s="22" t="s">
        <v>122</v>
      </c>
      <c r="AU236" s="22" t="s">
        <v>80</v>
      </c>
      <c r="AY236" s="22" t="s">
        <v>120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22" t="s">
        <v>78</v>
      </c>
      <c r="BK236" s="226">
        <f>ROUND(I236*H236,2)</f>
        <v>0</v>
      </c>
      <c r="BL236" s="22" t="s">
        <v>127</v>
      </c>
      <c r="BM236" s="22" t="s">
        <v>469</v>
      </c>
    </row>
    <row r="237" s="11" customFormat="1">
      <c r="B237" s="227"/>
      <c r="C237" s="228"/>
      <c r="D237" s="229" t="s">
        <v>129</v>
      </c>
      <c r="E237" s="230" t="s">
        <v>21</v>
      </c>
      <c r="F237" s="231" t="s">
        <v>470</v>
      </c>
      <c r="G237" s="228"/>
      <c r="H237" s="232">
        <v>468</v>
      </c>
      <c r="I237" s="233"/>
      <c r="J237" s="228"/>
      <c r="K237" s="228"/>
      <c r="L237" s="234"/>
      <c r="M237" s="235"/>
      <c r="N237" s="236"/>
      <c r="O237" s="236"/>
      <c r="P237" s="236"/>
      <c r="Q237" s="236"/>
      <c r="R237" s="236"/>
      <c r="S237" s="236"/>
      <c r="T237" s="237"/>
      <c r="AT237" s="238" t="s">
        <v>129</v>
      </c>
      <c r="AU237" s="238" t="s">
        <v>80</v>
      </c>
      <c r="AV237" s="11" t="s">
        <v>80</v>
      </c>
      <c r="AW237" s="11" t="s">
        <v>34</v>
      </c>
      <c r="AX237" s="11" t="s">
        <v>78</v>
      </c>
      <c r="AY237" s="238" t="s">
        <v>120</v>
      </c>
    </row>
    <row r="238" s="1" customFormat="1" ht="16.5" customHeight="1">
      <c r="B238" s="44"/>
      <c r="C238" s="215" t="s">
        <v>471</v>
      </c>
      <c r="D238" s="215" t="s">
        <v>122</v>
      </c>
      <c r="E238" s="216" t="s">
        <v>472</v>
      </c>
      <c r="F238" s="217" t="s">
        <v>473</v>
      </c>
      <c r="G238" s="218" t="s">
        <v>135</v>
      </c>
      <c r="H238" s="219">
        <v>50</v>
      </c>
      <c r="I238" s="220"/>
      <c r="J238" s="221">
        <f>ROUND(I238*H238,2)</f>
        <v>0</v>
      </c>
      <c r="K238" s="217" t="s">
        <v>126</v>
      </c>
      <c r="L238" s="70"/>
      <c r="M238" s="222" t="s">
        <v>21</v>
      </c>
      <c r="N238" s="223" t="s">
        <v>41</v>
      </c>
      <c r="O238" s="45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AR238" s="22" t="s">
        <v>127</v>
      </c>
      <c r="AT238" s="22" t="s">
        <v>122</v>
      </c>
      <c r="AU238" s="22" t="s">
        <v>80</v>
      </c>
      <c r="AY238" s="22" t="s">
        <v>120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22" t="s">
        <v>78</v>
      </c>
      <c r="BK238" s="226">
        <f>ROUND(I238*H238,2)</f>
        <v>0</v>
      </c>
      <c r="BL238" s="22" t="s">
        <v>127</v>
      </c>
      <c r="BM238" s="22" t="s">
        <v>474</v>
      </c>
    </row>
    <row r="239" s="11" customFormat="1">
      <c r="B239" s="227"/>
      <c r="C239" s="228"/>
      <c r="D239" s="229" t="s">
        <v>129</v>
      </c>
      <c r="E239" s="230" t="s">
        <v>21</v>
      </c>
      <c r="F239" s="231" t="s">
        <v>475</v>
      </c>
      <c r="G239" s="228"/>
      <c r="H239" s="232">
        <v>46.799999999999997</v>
      </c>
      <c r="I239" s="233"/>
      <c r="J239" s="228"/>
      <c r="K239" s="228"/>
      <c r="L239" s="234"/>
      <c r="M239" s="235"/>
      <c r="N239" s="236"/>
      <c r="O239" s="236"/>
      <c r="P239" s="236"/>
      <c r="Q239" s="236"/>
      <c r="R239" s="236"/>
      <c r="S239" s="236"/>
      <c r="T239" s="237"/>
      <c r="AT239" s="238" t="s">
        <v>129</v>
      </c>
      <c r="AU239" s="238" t="s">
        <v>80</v>
      </c>
      <c r="AV239" s="11" t="s">
        <v>80</v>
      </c>
      <c r="AW239" s="11" t="s">
        <v>34</v>
      </c>
      <c r="AX239" s="11" t="s">
        <v>70</v>
      </c>
      <c r="AY239" s="238" t="s">
        <v>120</v>
      </c>
    </row>
    <row r="240" s="11" customFormat="1">
      <c r="B240" s="227"/>
      <c r="C240" s="228"/>
      <c r="D240" s="229" t="s">
        <v>129</v>
      </c>
      <c r="E240" s="230" t="s">
        <v>21</v>
      </c>
      <c r="F240" s="231" t="s">
        <v>476</v>
      </c>
      <c r="G240" s="228"/>
      <c r="H240" s="232">
        <v>3</v>
      </c>
      <c r="I240" s="233"/>
      <c r="J240" s="228"/>
      <c r="K240" s="228"/>
      <c r="L240" s="234"/>
      <c r="M240" s="235"/>
      <c r="N240" s="236"/>
      <c r="O240" s="236"/>
      <c r="P240" s="236"/>
      <c r="Q240" s="236"/>
      <c r="R240" s="236"/>
      <c r="S240" s="236"/>
      <c r="T240" s="237"/>
      <c r="AT240" s="238" t="s">
        <v>129</v>
      </c>
      <c r="AU240" s="238" t="s">
        <v>80</v>
      </c>
      <c r="AV240" s="11" t="s">
        <v>80</v>
      </c>
      <c r="AW240" s="11" t="s">
        <v>34</v>
      </c>
      <c r="AX240" s="11" t="s">
        <v>70</v>
      </c>
      <c r="AY240" s="238" t="s">
        <v>120</v>
      </c>
    </row>
    <row r="241" s="11" customFormat="1">
      <c r="B241" s="227"/>
      <c r="C241" s="228"/>
      <c r="D241" s="229" t="s">
        <v>129</v>
      </c>
      <c r="E241" s="230" t="s">
        <v>21</v>
      </c>
      <c r="F241" s="231" t="s">
        <v>379</v>
      </c>
      <c r="G241" s="228"/>
      <c r="H241" s="232">
        <v>50</v>
      </c>
      <c r="I241" s="233"/>
      <c r="J241" s="228"/>
      <c r="K241" s="228"/>
      <c r="L241" s="234"/>
      <c r="M241" s="235"/>
      <c r="N241" s="236"/>
      <c r="O241" s="236"/>
      <c r="P241" s="236"/>
      <c r="Q241" s="236"/>
      <c r="R241" s="236"/>
      <c r="S241" s="236"/>
      <c r="T241" s="237"/>
      <c r="AT241" s="238" t="s">
        <v>129</v>
      </c>
      <c r="AU241" s="238" t="s">
        <v>80</v>
      </c>
      <c r="AV241" s="11" t="s">
        <v>80</v>
      </c>
      <c r="AW241" s="11" t="s">
        <v>34</v>
      </c>
      <c r="AX241" s="11" t="s">
        <v>78</v>
      </c>
      <c r="AY241" s="238" t="s">
        <v>120</v>
      </c>
    </row>
    <row r="242" s="1" customFormat="1" ht="25.5" customHeight="1">
      <c r="B242" s="44"/>
      <c r="C242" s="215" t="s">
        <v>477</v>
      </c>
      <c r="D242" s="215" t="s">
        <v>122</v>
      </c>
      <c r="E242" s="216" t="s">
        <v>478</v>
      </c>
      <c r="F242" s="217" t="s">
        <v>479</v>
      </c>
      <c r="G242" s="218" t="s">
        <v>135</v>
      </c>
      <c r="H242" s="219">
        <v>6</v>
      </c>
      <c r="I242" s="220"/>
      <c r="J242" s="221">
        <f>ROUND(I242*H242,2)</f>
        <v>0</v>
      </c>
      <c r="K242" s="217" t="s">
        <v>126</v>
      </c>
      <c r="L242" s="70"/>
      <c r="M242" s="222" t="s">
        <v>21</v>
      </c>
      <c r="N242" s="223" t="s">
        <v>41</v>
      </c>
      <c r="O242" s="45"/>
      <c r="P242" s="224">
        <f>O242*H242</f>
        <v>0</v>
      </c>
      <c r="Q242" s="224">
        <v>0</v>
      </c>
      <c r="R242" s="224">
        <f>Q242*H242</f>
        <v>0</v>
      </c>
      <c r="S242" s="224">
        <v>0.082000000000000003</v>
      </c>
      <c r="T242" s="225">
        <f>S242*H242</f>
        <v>0.49199999999999999</v>
      </c>
      <c r="AR242" s="22" t="s">
        <v>127</v>
      </c>
      <c r="AT242" s="22" t="s">
        <v>122</v>
      </c>
      <c r="AU242" s="22" t="s">
        <v>80</v>
      </c>
      <c r="AY242" s="22" t="s">
        <v>120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22" t="s">
        <v>78</v>
      </c>
      <c r="BK242" s="226">
        <f>ROUND(I242*H242,2)</f>
        <v>0</v>
      </c>
      <c r="BL242" s="22" t="s">
        <v>127</v>
      </c>
      <c r="BM242" s="22" t="s">
        <v>480</v>
      </c>
    </row>
    <row r="243" s="1" customFormat="1" ht="16.5" customHeight="1">
      <c r="B243" s="44"/>
      <c r="C243" s="215" t="s">
        <v>481</v>
      </c>
      <c r="D243" s="215" t="s">
        <v>122</v>
      </c>
      <c r="E243" s="216" t="s">
        <v>482</v>
      </c>
      <c r="F243" s="217" t="s">
        <v>483</v>
      </c>
      <c r="G243" s="218" t="s">
        <v>135</v>
      </c>
      <c r="H243" s="219">
        <v>7</v>
      </c>
      <c r="I243" s="220"/>
      <c r="J243" s="221">
        <f>ROUND(I243*H243,2)</f>
        <v>0</v>
      </c>
      <c r="K243" s="217" t="s">
        <v>126</v>
      </c>
      <c r="L243" s="70"/>
      <c r="M243" s="222" t="s">
        <v>21</v>
      </c>
      <c r="N243" s="223" t="s">
        <v>41</v>
      </c>
      <c r="O243" s="45"/>
      <c r="P243" s="224">
        <f>O243*H243</f>
        <v>0</v>
      </c>
      <c r="Q243" s="224">
        <v>0</v>
      </c>
      <c r="R243" s="224">
        <f>Q243*H243</f>
        <v>0</v>
      </c>
      <c r="S243" s="224">
        <v>0.0040000000000000001</v>
      </c>
      <c r="T243" s="225">
        <f>S243*H243</f>
        <v>0.028000000000000001</v>
      </c>
      <c r="AR243" s="22" t="s">
        <v>127</v>
      </c>
      <c r="AT243" s="22" t="s">
        <v>122</v>
      </c>
      <c r="AU243" s="22" t="s">
        <v>80</v>
      </c>
      <c r="AY243" s="22" t="s">
        <v>120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22" t="s">
        <v>78</v>
      </c>
      <c r="BK243" s="226">
        <f>ROUND(I243*H243,2)</f>
        <v>0</v>
      </c>
      <c r="BL243" s="22" t="s">
        <v>127</v>
      </c>
      <c r="BM243" s="22" t="s">
        <v>484</v>
      </c>
    </row>
    <row r="244" s="1" customFormat="1" ht="16.5" customHeight="1">
      <c r="B244" s="44"/>
      <c r="C244" s="215" t="s">
        <v>485</v>
      </c>
      <c r="D244" s="215" t="s">
        <v>122</v>
      </c>
      <c r="E244" s="216" t="s">
        <v>486</v>
      </c>
      <c r="F244" s="217" t="s">
        <v>487</v>
      </c>
      <c r="G244" s="218" t="s">
        <v>252</v>
      </c>
      <c r="H244" s="219">
        <v>351</v>
      </c>
      <c r="I244" s="220"/>
      <c r="J244" s="221">
        <f>ROUND(I244*H244,2)</f>
        <v>0</v>
      </c>
      <c r="K244" s="217" t="s">
        <v>126</v>
      </c>
      <c r="L244" s="70"/>
      <c r="M244" s="222" t="s">
        <v>21</v>
      </c>
      <c r="N244" s="223" t="s">
        <v>41</v>
      </c>
      <c r="O244" s="45"/>
      <c r="P244" s="224">
        <f>O244*H244</f>
        <v>0</v>
      </c>
      <c r="Q244" s="224">
        <v>0</v>
      </c>
      <c r="R244" s="224">
        <f>Q244*H244</f>
        <v>0</v>
      </c>
      <c r="S244" s="224">
        <v>0.34999999999999998</v>
      </c>
      <c r="T244" s="225">
        <f>S244*H244</f>
        <v>122.84999999999999</v>
      </c>
      <c r="AR244" s="22" t="s">
        <v>127</v>
      </c>
      <c r="AT244" s="22" t="s">
        <v>122</v>
      </c>
      <c r="AU244" s="22" t="s">
        <v>80</v>
      </c>
      <c r="AY244" s="22" t="s">
        <v>120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22" t="s">
        <v>78</v>
      </c>
      <c r="BK244" s="226">
        <f>ROUND(I244*H244,2)</f>
        <v>0</v>
      </c>
      <c r="BL244" s="22" t="s">
        <v>127</v>
      </c>
      <c r="BM244" s="22" t="s">
        <v>488</v>
      </c>
    </row>
    <row r="245" s="11" customFormat="1">
      <c r="B245" s="227"/>
      <c r="C245" s="228"/>
      <c r="D245" s="229" t="s">
        <v>129</v>
      </c>
      <c r="E245" s="230" t="s">
        <v>21</v>
      </c>
      <c r="F245" s="231" t="s">
        <v>489</v>
      </c>
      <c r="G245" s="228"/>
      <c r="H245" s="232">
        <v>351</v>
      </c>
      <c r="I245" s="233"/>
      <c r="J245" s="228"/>
      <c r="K245" s="228"/>
      <c r="L245" s="234"/>
      <c r="M245" s="235"/>
      <c r="N245" s="236"/>
      <c r="O245" s="236"/>
      <c r="P245" s="236"/>
      <c r="Q245" s="236"/>
      <c r="R245" s="236"/>
      <c r="S245" s="236"/>
      <c r="T245" s="237"/>
      <c r="AT245" s="238" t="s">
        <v>129</v>
      </c>
      <c r="AU245" s="238" t="s">
        <v>80</v>
      </c>
      <c r="AV245" s="11" t="s">
        <v>80</v>
      </c>
      <c r="AW245" s="11" t="s">
        <v>34</v>
      </c>
      <c r="AX245" s="11" t="s">
        <v>78</v>
      </c>
      <c r="AY245" s="238" t="s">
        <v>120</v>
      </c>
    </row>
    <row r="246" s="1" customFormat="1" ht="16.5" customHeight="1">
      <c r="B246" s="44"/>
      <c r="C246" s="215" t="s">
        <v>490</v>
      </c>
      <c r="D246" s="215" t="s">
        <v>122</v>
      </c>
      <c r="E246" s="216" t="s">
        <v>491</v>
      </c>
      <c r="F246" s="217" t="s">
        <v>492</v>
      </c>
      <c r="G246" s="218" t="s">
        <v>252</v>
      </c>
      <c r="H246" s="219">
        <v>150</v>
      </c>
      <c r="I246" s="220"/>
      <c r="J246" s="221">
        <f>ROUND(I246*H246,2)</f>
        <v>0</v>
      </c>
      <c r="K246" s="217" t="s">
        <v>126</v>
      </c>
      <c r="L246" s="70"/>
      <c r="M246" s="222" t="s">
        <v>21</v>
      </c>
      <c r="N246" s="223" t="s">
        <v>41</v>
      </c>
      <c r="O246" s="45"/>
      <c r="P246" s="224">
        <f>O246*H246</f>
        <v>0</v>
      </c>
      <c r="Q246" s="224">
        <v>0</v>
      </c>
      <c r="R246" s="224">
        <f>Q246*H246</f>
        <v>0</v>
      </c>
      <c r="S246" s="224">
        <v>0.00248</v>
      </c>
      <c r="T246" s="225">
        <f>S246*H246</f>
        <v>0.372</v>
      </c>
      <c r="AR246" s="22" t="s">
        <v>127</v>
      </c>
      <c r="AT246" s="22" t="s">
        <v>122</v>
      </c>
      <c r="AU246" s="22" t="s">
        <v>80</v>
      </c>
      <c r="AY246" s="22" t="s">
        <v>120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22" t="s">
        <v>78</v>
      </c>
      <c r="BK246" s="226">
        <f>ROUND(I246*H246,2)</f>
        <v>0</v>
      </c>
      <c r="BL246" s="22" t="s">
        <v>127</v>
      </c>
      <c r="BM246" s="22" t="s">
        <v>493</v>
      </c>
    </row>
    <row r="247" s="1" customFormat="1">
      <c r="B247" s="44"/>
      <c r="C247" s="72"/>
      <c r="D247" s="229" t="s">
        <v>142</v>
      </c>
      <c r="E247" s="72"/>
      <c r="F247" s="250" t="s">
        <v>494</v>
      </c>
      <c r="G247" s="72"/>
      <c r="H247" s="72"/>
      <c r="I247" s="185"/>
      <c r="J247" s="72"/>
      <c r="K247" s="72"/>
      <c r="L247" s="70"/>
      <c r="M247" s="251"/>
      <c r="N247" s="45"/>
      <c r="O247" s="45"/>
      <c r="P247" s="45"/>
      <c r="Q247" s="45"/>
      <c r="R247" s="45"/>
      <c r="S247" s="45"/>
      <c r="T247" s="93"/>
      <c r="AT247" s="22" t="s">
        <v>142</v>
      </c>
      <c r="AU247" s="22" t="s">
        <v>80</v>
      </c>
    </row>
    <row r="248" s="10" customFormat="1" ht="29.88" customHeight="1">
      <c r="B248" s="199"/>
      <c r="C248" s="200"/>
      <c r="D248" s="201" t="s">
        <v>69</v>
      </c>
      <c r="E248" s="213" t="s">
        <v>495</v>
      </c>
      <c r="F248" s="213" t="s">
        <v>496</v>
      </c>
      <c r="G248" s="200"/>
      <c r="H248" s="200"/>
      <c r="I248" s="203"/>
      <c r="J248" s="214">
        <f>BK248</f>
        <v>0</v>
      </c>
      <c r="K248" s="200"/>
      <c r="L248" s="205"/>
      <c r="M248" s="206"/>
      <c r="N248" s="207"/>
      <c r="O248" s="207"/>
      <c r="P248" s="208">
        <f>SUM(P249:P264)</f>
        <v>0</v>
      </c>
      <c r="Q248" s="207"/>
      <c r="R248" s="208">
        <f>SUM(R249:R264)</f>
        <v>0</v>
      </c>
      <c r="S248" s="207"/>
      <c r="T248" s="209">
        <f>SUM(T249:T264)</f>
        <v>0</v>
      </c>
      <c r="AR248" s="210" t="s">
        <v>78</v>
      </c>
      <c r="AT248" s="211" t="s">
        <v>69</v>
      </c>
      <c r="AU248" s="211" t="s">
        <v>78</v>
      </c>
      <c r="AY248" s="210" t="s">
        <v>120</v>
      </c>
      <c r="BK248" s="212">
        <f>SUM(BK249:BK264)</f>
        <v>0</v>
      </c>
    </row>
    <row r="249" s="1" customFormat="1" ht="16.5" customHeight="1">
      <c r="B249" s="44"/>
      <c r="C249" s="215" t="s">
        <v>497</v>
      </c>
      <c r="D249" s="215" t="s">
        <v>122</v>
      </c>
      <c r="E249" s="216" t="s">
        <v>498</v>
      </c>
      <c r="F249" s="217" t="s">
        <v>499</v>
      </c>
      <c r="G249" s="218" t="s">
        <v>500</v>
      </c>
      <c r="H249" s="219">
        <v>143.02600000000001</v>
      </c>
      <c r="I249" s="220"/>
      <c r="J249" s="221">
        <f>ROUND(I249*H249,2)</f>
        <v>0</v>
      </c>
      <c r="K249" s="217" t="s">
        <v>126</v>
      </c>
      <c r="L249" s="70"/>
      <c r="M249" s="222" t="s">
        <v>21</v>
      </c>
      <c r="N249" s="223" t="s">
        <v>41</v>
      </c>
      <c r="O249" s="45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AR249" s="22" t="s">
        <v>127</v>
      </c>
      <c r="AT249" s="22" t="s">
        <v>122</v>
      </c>
      <c r="AU249" s="22" t="s">
        <v>80</v>
      </c>
      <c r="AY249" s="22" t="s">
        <v>120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22" t="s">
        <v>78</v>
      </c>
      <c r="BK249" s="226">
        <f>ROUND(I249*H249,2)</f>
        <v>0</v>
      </c>
      <c r="BL249" s="22" t="s">
        <v>127</v>
      </c>
      <c r="BM249" s="22" t="s">
        <v>501</v>
      </c>
    </row>
    <row r="250" s="11" customFormat="1">
      <c r="B250" s="227"/>
      <c r="C250" s="228"/>
      <c r="D250" s="229" t="s">
        <v>129</v>
      </c>
      <c r="E250" s="230" t="s">
        <v>21</v>
      </c>
      <c r="F250" s="231" t="s">
        <v>502</v>
      </c>
      <c r="G250" s="228"/>
      <c r="H250" s="232">
        <v>122.84999999999999</v>
      </c>
      <c r="I250" s="233"/>
      <c r="J250" s="228"/>
      <c r="K250" s="228"/>
      <c r="L250" s="234"/>
      <c r="M250" s="235"/>
      <c r="N250" s="236"/>
      <c r="O250" s="236"/>
      <c r="P250" s="236"/>
      <c r="Q250" s="236"/>
      <c r="R250" s="236"/>
      <c r="S250" s="236"/>
      <c r="T250" s="237"/>
      <c r="AT250" s="238" t="s">
        <v>129</v>
      </c>
      <c r="AU250" s="238" t="s">
        <v>80</v>
      </c>
      <c r="AV250" s="11" t="s">
        <v>80</v>
      </c>
      <c r="AW250" s="11" t="s">
        <v>34</v>
      </c>
      <c r="AX250" s="11" t="s">
        <v>70</v>
      </c>
      <c r="AY250" s="238" t="s">
        <v>120</v>
      </c>
    </row>
    <row r="251" s="11" customFormat="1">
      <c r="B251" s="227"/>
      <c r="C251" s="228"/>
      <c r="D251" s="229" t="s">
        <v>129</v>
      </c>
      <c r="E251" s="230" t="s">
        <v>21</v>
      </c>
      <c r="F251" s="231" t="s">
        <v>503</v>
      </c>
      <c r="G251" s="228"/>
      <c r="H251" s="232">
        <v>0.52000000000000002</v>
      </c>
      <c r="I251" s="233"/>
      <c r="J251" s="228"/>
      <c r="K251" s="228"/>
      <c r="L251" s="234"/>
      <c r="M251" s="235"/>
      <c r="N251" s="236"/>
      <c r="O251" s="236"/>
      <c r="P251" s="236"/>
      <c r="Q251" s="236"/>
      <c r="R251" s="236"/>
      <c r="S251" s="236"/>
      <c r="T251" s="237"/>
      <c r="AT251" s="238" t="s">
        <v>129</v>
      </c>
      <c r="AU251" s="238" t="s">
        <v>80</v>
      </c>
      <c r="AV251" s="11" t="s">
        <v>80</v>
      </c>
      <c r="AW251" s="11" t="s">
        <v>34</v>
      </c>
      <c r="AX251" s="11" t="s">
        <v>70</v>
      </c>
      <c r="AY251" s="238" t="s">
        <v>120</v>
      </c>
    </row>
    <row r="252" s="11" customFormat="1">
      <c r="B252" s="227"/>
      <c r="C252" s="228"/>
      <c r="D252" s="229" t="s">
        <v>129</v>
      </c>
      <c r="E252" s="230" t="s">
        <v>21</v>
      </c>
      <c r="F252" s="231" t="s">
        <v>504</v>
      </c>
      <c r="G252" s="228"/>
      <c r="H252" s="232">
        <v>19.655999999999999</v>
      </c>
      <c r="I252" s="233"/>
      <c r="J252" s="228"/>
      <c r="K252" s="228"/>
      <c r="L252" s="234"/>
      <c r="M252" s="235"/>
      <c r="N252" s="236"/>
      <c r="O252" s="236"/>
      <c r="P252" s="236"/>
      <c r="Q252" s="236"/>
      <c r="R252" s="236"/>
      <c r="S252" s="236"/>
      <c r="T252" s="237"/>
      <c r="AT252" s="238" t="s">
        <v>129</v>
      </c>
      <c r="AU252" s="238" t="s">
        <v>80</v>
      </c>
      <c r="AV252" s="11" t="s">
        <v>80</v>
      </c>
      <c r="AW252" s="11" t="s">
        <v>34</v>
      </c>
      <c r="AX252" s="11" t="s">
        <v>70</v>
      </c>
      <c r="AY252" s="238" t="s">
        <v>120</v>
      </c>
    </row>
    <row r="253" s="12" customFormat="1">
      <c r="B253" s="239"/>
      <c r="C253" s="240"/>
      <c r="D253" s="229" t="s">
        <v>129</v>
      </c>
      <c r="E253" s="241" t="s">
        <v>21</v>
      </c>
      <c r="F253" s="242" t="s">
        <v>132</v>
      </c>
      <c r="G253" s="240"/>
      <c r="H253" s="243">
        <v>143.02600000000001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AT253" s="249" t="s">
        <v>129</v>
      </c>
      <c r="AU253" s="249" t="s">
        <v>80</v>
      </c>
      <c r="AV253" s="12" t="s">
        <v>127</v>
      </c>
      <c r="AW253" s="12" t="s">
        <v>34</v>
      </c>
      <c r="AX253" s="12" t="s">
        <v>78</v>
      </c>
      <c r="AY253" s="249" t="s">
        <v>120</v>
      </c>
    </row>
    <row r="254" s="1" customFormat="1" ht="16.5" customHeight="1">
      <c r="B254" s="44"/>
      <c r="C254" s="215" t="s">
        <v>505</v>
      </c>
      <c r="D254" s="215" t="s">
        <v>122</v>
      </c>
      <c r="E254" s="216" t="s">
        <v>506</v>
      </c>
      <c r="F254" s="217" t="s">
        <v>507</v>
      </c>
      <c r="G254" s="218" t="s">
        <v>500</v>
      </c>
      <c r="H254" s="219">
        <v>2002.364</v>
      </c>
      <c r="I254" s="220"/>
      <c r="J254" s="221">
        <f>ROUND(I254*H254,2)</f>
        <v>0</v>
      </c>
      <c r="K254" s="217" t="s">
        <v>126</v>
      </c>
      <c r="L254" s="70"/>
      <c r="M254" s="222" t="s">
        <v>21</v>
      </c>
      <c r="N254" s="223" t="s">
        <v>41</v>
      </c>
      <c r="O254" s="45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AR254" s="22" t="s">
        <v>127</v>
      </c>
      <c r="AT254" s="22" t="s">
        <v>122</v>
      </c>
      <c r="AU254" s="22" t="s">
        <v>80</v>
      </c>
      <c r="AY254" s="22" t="s">
        <v>120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22" t="s">
        <v>78</v>
      </c>
      <c r="BK254" s="226">
        <f>ROUND(I254*H254,2)</f>
        <v>0</v>
      </c>
      <c r="BL254" s="22" t="s">
        <v>127</v>
      </c>
      <c r="BM254" s="22" t="s">
        <v>508</v>
      </c>
    </row>
    <row r="255" s="1" customFormat="1">
      <c r="B255" s="44"/>
      <c r="C255" s="72"/>
      <c r="D255" s="229" t="s">
        <v>142</v>
      </c>
      <c r="E255" s="72"/>
      <c r="F255" s="250" t="s">
        <v>509</v>
      </c>
      <c r="G255" s="72"/>
      <c r="H255" s="72"/>
      <c r="I255" s="185"/>
      <c r="J255" s="72"/>
      <c r="K255" s="72"/>
      <c r="L255" s="70"/>
      <c r="M255" s="251"/>
      <c r="N255" s="45"/>
      <c r="O255" s="45"/>
      <c r="P255" s="45"/>
      <c r="Q255" s="45"/>
      <c r="R255" s="45"/>
      <c r="S255" s="45"/>
      <c r="T255" s="93"/>
      <c r="AT255" s="22" t="s">
        <v>142</v>
      </c>
      <c r="AU255" s="22" t="s">
        <v>80</v>
      </c>
    </row>
    <row r="256" s="11" customFormat="1">
      <c r="B256" s="227"/>
      <c r="C256" s="228"/>
      <c r="D256" s="229" t="s">
        <v>129</v>
      </c>
      <c r="E256" s="228"/>
      <c r="F256" s="231" t="s">
        <v>510</v>
      </c>
      <c r="G256" s="228"/>
      <c r="H256" s="232">
        <v>2002.364</v>
      </c>
      <c r="I256" s="233"/>
      <c r="J256" s="228"/>
      <c r="K256" s="228"/>
      <c r="L256" s="234"/>
      <c r="M256" s="235"/>
      <c r="N256" s="236"/>
      <c r="O256" s="236"/>
      <c r="P256" s="236"/>
      <c r="Q256" s="236"/>
      <c r="R256" s="236"/>
      <c r="S256" s="236"/>
      <c r="T256" s="237"/>
      <c r="AT256" s="238" t="s">
        <v>129</v>
      </c>
      <c r="AU256" s="238" t="s">
        <v>80</v>
      </c>
      <c r="AV256" s="11" t="s">
        <v>80</v>
      </c>
      <c r="AW256" s="11" t="s">
        <v>6</v>
      </c>
      <c r="AX256" s="11" t="s">
        <v>78</v>
      </c>
      <c r="AY256" s="238" t="s">
        <v>120</v>
      </c>
    </row>
    <row r="257" s="1" customFormat="1" ht="25.5" customHeight="1">
      <c r="B257" s="44"/>
      <c r="C257" s="215" t="s">
        <v>511</v>
      </c>
      <c r="D257" s="215" t="s">
        <v>122</v>
      </c>
      <c r="E257" s="216" t="s">
        <v>512</v>
      </c>
      <c r="F257" s="217" t="s">
        <v>513</v>
      </c>
      <c r="G257" s="218" t="s">
        <v>500</v>
      </c>
      <c r="H257" s="219">
        <v>122.84999999999999</v>
      </c>
      <c r="I257" s="220"/>
      <c r="J257" s="221">
        <f>ROUND(I257*H257,2)</f>
        <v>0</v>
      </c>
      <c r="K257" s="217" t="s">
        <v>126</v>
      </c>
      <c r="L257" s="70"/>
      <c r="M257" s="222" t="s">
        <v>21</v>
      </c>
      <c r="N257" s="223" t="s">
        <v>41</v>
      </c>
      <c r="O257" s="45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AR257" s="22" t="s">
        <v>127</v>
      </c>
      <c r="AT257" s="22" t="s">
        <v>122</v>
      </c>
      <c r="AU257" s="22" t="s">
        <v>80</v>
      </c>
      <c r="AY257" s="22" t="s">
        <v>120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22" t="s">
        <v>78</v>
      </c>
      <c r="BK257" s="226">
        <f>ROUND(I257*H257,2)</f>
        <v>0</v>
      </c>
      <c r="BL257" s="22" t="s">
        <v>127</v>
      </c>
      <c r="BM257" s="22" t="s">
        <v>514</v>
      </c>
    </row>
    <row r="258" s="1" customFormat="1">
      <c r="B258" s="44"/>
      <c r="C258" s="72"/>
      <c r="D258" s="229" t="s">
        <v>142</v>
      </c>
      <c r="E258" s="72"/>
      <c r="F258" s="250" t="s">
        <v>515</v>
      </c>
      <c r="G258" s="72"/>
      <c r="H258" s="72"/>
      <c r="I258" s="185"/>
      <c r="J258" s="72"/>
      <c r="K258" s="72"/>
      <c r="L258" s="70"/>
      <c r="M258" s="251"/>
      <c r="N258" s="45"/>
      <c r="O258" s="45"/>
      <c r="P258" s="45"/>
      <c r="Q258" s="45"/>
      <c r="R258" s="45"/>
      <c r="S258" s="45"/>
      <c r="T258" s="93"/>
      <c r="AT258" s="22" t="s">
        <v>142</v>
      </c>
      <c r="AU258" s="22" t="s">
        <v>80</v>
      </c>
    </row>
    <row r="259" s="1" customFormat="1" ht="25.5" customHeight="1">
      <c r="B259" s="44"/>
      <c r="C259" s="215" t="s">
        <v>516</v>
      </c>
      <c r="D259" s="215" t="s">
        <v>122</v>
      </c>
      <c r="E259" s="216" t="s">
        <v>517</v>
      </c>
      <c r="F259" s="217" t="s">
        <v>518</v>
      </c>
      <c r="G259" s="218" t="s">
        <v>500</v>
      </c>
      <c r="H259" s="219">
        <v>396.64400000000001</v>
      </c>
      <c r="I259" s="220"/>
      <c r="J259" s="221">
        <f>ROUND(I259*H259,2)</f>
        <v>0</v>
      </c>
      <c r="K259" s="217" t="s">
        <v>126</v>
      </c>
      <c r="L259" s="70"/>
      <c r="M259" s="222" t="s">
        <v>21</v>
      </c>
      <c r="N259" s="223" t="s">
        <v>41</v>
      </c>
      <c r="O259" s="45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AR259" s="22" t="s">
        <v>127</v>
      </c>
      <c r="AT259" s="22" t="s">
        <v>122</v>
      </c>
      <c r="AU259" s="22" t="s">
        <v>80</v>
      </c>
      <c r="AY259" s="22" t="s">
        <v>120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22" t="s">
        <v>78</v>
      </c>
      <c r="BK259" s="226">
        <f>ROUND(I259*H259,2)</f>
        <v>0</v>
      </c>
      <c r="BL259" s="22" t="s">
        <v>127</v>
      </c>
      <c r="BM259" s="22" t="s">
        <v>519</v>
      </c>
    </row>
    <row r="260" s="11" customFormat="1">
      <c r="B260" s="227"/>
      <c r="C260" s="228"/>
      <c r="D260" s="229" t="s">
        <v>129</v>
      </c>
      <c r="E260" s="230" t="s">
        <v>21</v>
      </c>
      <c r="F260" s="231" t="s">
        <v>520</v>
      </c>
      <c r="G260" s="228"/>
      <c r="H260" s="232">
        <v>33.591999999999999</v>
      </c>
      <c r="I260" s="233"/>
      <c r="J260" s="228"/>
      <c r="K260" s="228"/>
      <c r="L260" s="234"/>
      <c r="M260" s="235"/>
      <c r="N260" s="236"/>
      <c r="O260" s="236"/>
      <c r="P260" s="236"/>
      <c r="Q260" s="236"/>
      <c r="R260" s="236"/>
      <c r="S260" s="236"/>
      <c r="T260" s="237"/>
      <c r="AT260" s="238" t="s">
        <v>129</v>
      </c>
      <c r="AU260" s="238" t="s">
        <v>80</v>
      </c>
      <c r="AV260" s="11" t="s">
        <v>80</v>
      </c>
      <c r="AW260" s="11" t="s">
        <v>34</v>
      </c>
      <c r="AX260" s="11" t="s">
        <v>70</v>
      </c>
      <c r="AY260" s="238" t="s">
        <v>120</v>
      </c>
    </row>
    <row r="261" s="11" customFormat="1">
      <c r="B261" s="227"/>
      <c r="C261" s="228"/>
      <c r="D261" s="229" t="s">
        <v>129</v>
      </c>
      <c r="E261" s="230" t="s">
        <v>21</v>
      </c>
      <c r="F261" s="231" t="s">
        <v>521</v>
      </c>
      <c r="G261" s="228"/>
      <c r="H261" s="232">
        <v>332.63999999999999</v>
      </c>
      <c r="I261" s="233"/>
      <c r="J261" s="228"/>
      <c r="K261" s="228"/>
      <c r="L261" s="234"/>
      <c r="M261" s="235"/>
      <c r="N261" s="236"/>
      <c r="O261" s="236"/>
      <c r="P261" s="236"/>
      <c r="Q261" s="236"/>
      <c r="R261" s="236"/>
      <c r="S261" s="236"/>
      <c r="T261" s="237"/>
      <c r="AT261" s="238" t="s">
        <v>129</v>
      </c>
      <c r="AU261" s="238" t="s">
        <v>80</v>
      </c>
      <c r="AV261" s="11" t="s">
        <v>80</v>
      </c>
      <c r="AW261" s="11" t="s">
        <v>34</v>
      </c>
      <c r="AX261" s="11" t="s">
        <v>70</v>
      </c>
      <c r="AY261" s="238" t="s">
        <v>120</v>
      </c>
    </row>
    <row r="262" s="11" customFormat="1">
      <c r="B262" s="227"/>
      <c r="C262" s="228"/>
      <c r="D262" s="229" t="s">
        <v>129</v>
      </c>
      <c r="E262" s="230" t="s">
        <v>21</v>
      </c>
      <c r="F262" s="231" t="s">
        <v>522</v>
      </c>
      <c r="G262" s="228"/>
      <c r="H262" s="232">
        <v>19.404</v>
      </c>
      <c r="I262" s="233"/>
      <c r="J262" s="228"/>
      <c r="K262" s="228"/>
      <c r="L262" s="234"/>
      <c r="M262" s="235"/>
      <c r="N262" s="236"/>
      <c r="O262" s="236"/>
      <c r="P262" s="236"/>
      <c r="Q262" s="236"/>
      <c r="R262" s="236"/>
      <c r="S262" s="236"/>
      <c r="T262" s="237"/>
      <c r="AT262" s="238" t="s">
        <v>129</v>
      </c>
      <c r="AU262" s="238" t="s">
        <v>80</v>
      </c>
      <c r="AV262" s="11" t="s">
        <v>80</v>
      </c>
      <c r="AW262" s="11" t="s">
        <v>34</v>
      </c>
      <c r="AX262" s="11" t="s">
        <v>70</v>
      </c>
      <c r="AY262" s="238" t="s">
        <v>120</v>
      </c>
    </row>
    <row r="263" s="11" customFormat="1">
      <c r="B263" s="227"/>
      <c r="C263" s="228"/>
      <c r="D263" s="229" t="s">
        <v>129</v>
      </c>
      <c r="E263" s="230" t="s">
        <v>21</v>
      </c>
      <c r="F263" s="231" t="s">
        <v>523</v>
      </c>
      <c r="G263" s="228"/>
      <c r="H263" s="232">
        <v>11.007999999999999</v>
      </c>
      <c r="I263" s="233"/>
      <c r="J263" s="228"/>
      <c r="K263" s="228"/>
      <c r="L263" s="234"/>
      <c r="M263" s="235"/>
      <c r="N263" s="236"/>
      <c r="O263" s="236"/>
      <c r="P263" s="236"/>
      <c r="Q263" s="236"/>
      <c r="R263" s="236"/>
      <c r="S263" s="236"/>
      <c r="T263" s="237"/>
      <c r="AT263" s="238" t="s">
        <v>129</v>
      </c>
      <c r="AU263" s="238" t="s">
        <v>80</v>
      </c>
      <c r="AV263" s="11" t="s">
        <v>80</v>
      </c>
      <c r="AW263" s="11" t="s">
        <v>34</v>
      </c>
      <c r="AX263" s="11" t="s">
        <v>70</v>
      </c>
      <c r="AY263" s="238" t="s">
        <v>120</v>
      </c>
    </row>
    <row r="264" s="12" customFormat="1">
      <c r="B264" s="239"/>
      <c r="C264" s="240"/>
      <c r="D264" s="229" t="s">
        <v>129</v>
      </c>
      <c r="E264" s="241" t="s">
        <v>21</v>
      </c>
      <c r="F264" s="242" t="s">
        <v>132</v>
      </c>
      <c r="G264" s="240"/>
      <c r="H264" s="243">
        <v>396.64400000000001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AT264" s="249" t="s">
        <v>129</v>
      </c>
      <c r="AU264" s="249" t="s">
        <v>80</v>
      </c>
      <c r="AV264" s="12" t="s">
        <v>127</v>
      </c>
      <c r="AW264" s="12" t="s">
        <v>34</v>
      </c>
      <c r="AX264" s="12" t="s">
        <v>78</v>
      </c>
      <c r="AY264" s="249" t="s">
        <v>120</v>
      </c>
    </row>
    <row r="265" s="10" customFormat="1" ht="37.44" customHeight="1">
      <c r="B265" s="199"/>
      <c r="C265" s="200"/>
      <c r="D265" s="201" t="s">
        <v>69</v>
      </c>
      <c r="E265" s="202" t="s">
        <v>524</v>
      </c>
      <c r="F265" s="202" t="s">
        <v>525</v>
      </c>
      <c r="G265" s="200"/>
      <c r="H265" s="200"/>
      <c r="I265" s="203"/>
      <c r="J265" s="204">
        <f>BK265</f>
        <v>0</v>
      </c>
      <c r="K265" s="200"/>
      <c r="L265" s="205"/>
      <c r="M265" s="206"/>
      <c r="N265" s="207"/>
      <c r="O265" s="207"/>
      <c r="P265" s="208">
        <f>P266+P270</f>
        <v>0</v>
      </c>
      <c r="Q265" s="207"/>
      <c r="R265" s="208">
        <f>R266+R270</f>
        <v>0</v>
      </c>
      <c r="S265" s="207"/>
      <c r="T265" s="209">
        <f>T266+T270</f>
        <v>0</v>
      </c>
      <c r="AR265" s="210" t="s">
        <v>149</v>
      </c>
      <c r="AT265" s="211" t="s">
        <v>69</v>
      </c>
      <c r="AU265" s="211" t="s">
        <v>70</v>
      </c>
      <c r="AY265" s="210" t="s">
        <v>120</v>
      </c>
      <c r="BK265" s="212">
        <f>BK266+BK270</f>
        <v>0</v>
      </c>
    </row>
    <row r="266" s="10" customFormat="1" ht="19.92" customHeight="1">
      <c r="B266" s="199"/>
      <c r="C266" s="200"/>
      <c r="D266" s="201" t="s">
        <v>69</v>
      </c>
      <c r="E266" s="213" t="s">
        <v>526</v>
      </c>
      <c r="F266" s="213" t="s">
        <v>527</v>
      </c>
      <c r="G266" s="200"/>
      <c r="H266" s="200"/>
      <c r="I266" s="203"/>
      <c r="J266" s="214">
        <f>BK266</f>
        <v>0</v>
      </c>
      <c r="K266" s="200"/>
      <c r="L266" s="205"/>
      <c r="M266" s="206"/>
      <c r="N266" s="207"/>
      <c r="O266" s="207"/>
      <c r="P266" s="208">
        <f>SUM(P267:P269)</f>
        <v>0</v>
      </c>
      <c r="Q266" s="207"/>
      <c r="R266" s="208">
        <f>SUM(R267:R269)</f>
        <v>0</v>
      </c>
      <c r="S266" s="207"/>
      <c r="T266" s="209">
        <f>SUM(T267:T269)</f>
        <v>0</v>
      </c>
      <c r="AR266" s="210" t="s">
        <v>149</v>
      </c>
      <c r="AT266" s="211" t="s">
        <v>69</v>
      </c>
      <c r="AU266" s="211" t="s">
        <v>78</v>
      </c>
      <c r="AY266" s="210" t="s">
        <v>120</v>
      </c>
      <c r="BK266" s="212">
        <f>SUM(BK267:BK269)</f>
        <v>0</v>
      </c>
    </row>
    <row r="267" s="1" customFormat="1" ht="16.5" customHeight="1">
      <c r="B267" s="44"/>
      <c r="C267" s="215" t="s">
        <v>528</v>
      </c>
      <c r="D267" s="215" t="s">
        <v>122</v>
      </c>
      <c r="E267" s="216" t="s">
        <v>529</v>
      </c>
      <c r="F267" s="217" t="s">
        <v>530</v>
      </c>
      <c r="G267" s="218" t="s">
        <v>531</v>
      </c>
      <c r="H267" s="219">
        <v>1</v>
      </c>
      <c r="I267" s="220"/>
      <c r="J267" s="221">
        <f>ROUND(I267*H267,2)</f>
        <v>0</v>
      </c>
      <c r="K267" s="217" t="s">
        <v>126</v>
      </c>
      <c r="L267" s="70"/>
      <c r="M267" s="222" t="s">
        <v>21</v>
      </c>
      <c r="N267" s="223" t="s">
        <v>41</v>
      </c>
      <c r="O267" s="45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AR267" s="22" t="s">
        <v>532</v>
      </c>
      <c r="AT267" s="22" t="s">
        <v>122</v>
      </c>
      <c r="AU267" s="22" t="s">
        <v>80</v>
      </c>
      <c r="AY267" s="22" t="s">
        <v>120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22" t="s">
        <v>78</v>
      </c>
      <c r="BK267" s="226">
        <f>ROUND(I267*H267,2)</f>
        <v>0</v>
      </c>
      <c r="BL267" s="22" t="s">
        <v>532</v>
      </c>
      <c r="BM267" s="22" t="s">
        <v>533</v>
      </c>
    </row>
    <row r="268" s="1" customFormat="1" ht="16.5" customHeight="1">
      <c r="B268" s="44"/>
      <c r="C268" s="215" t="s">
        <v>534</v>
      </c>
      <c r="D268" s="215" t="s">
        <v>122</v>
      </c>
      <c r="E268" s="216" t="s">
        <v>535</v>
      </c>
      <c r="F268" s="217" t="s">
        <v>536</v>
      </c>
      <c r="G268" s="218" t="s">
        <v>531</v>
      </c>
      <c r="H268" s="219">
        <v>1</v>
      </c>
      <c r="I268" s="220"/>
      <c r="J268" s="221">
        <f>ROUND(I268*H268,2)</f>
        <v>0</v>
      </c>
      <c r="K268" s="217" t="s">
        <v>126</v>
      </c>
      <c r="L268" s="70"/>
      <c r="M268" s="222" t="s">
        <v>21</v>
      </c>
      <c r="N268" s="223" t="s">
        <v>41</v>
      </c>
      <c r="O268" s="45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AR268" s="22" t="s">
        <v>532</v>
      </c>
      <c r="AT268" s="22" t="s">
        <v>122</v>
      </c>
      <c r="AU268" s="22" t="s">
        <v>80</v>
      </c>
      <c r="AY268" s="22" t="s">
        <v>120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22" t="s">
        <v>78</v>
      </c>
      <c r="BK268" s="226">
        <f>ROUND(I268*H268,2)</f>
        <v>0</v>
      </c>
      <c r="BL268" s="22" t="s">
        <v>532</v>
      </c>
      <c r="BM268" s="22" t="s">
        <v>537</v>
      </c>
    </row>
    <row r="269" s="1" customFormat="1" ht="16.5" customHeight="1">
      <c r="B269" s="44"/>
      <c r="C269" s="215" t="s">
        <v>538</v>
      </c>
      <c r="D269" s="215" t="s">
        <v>122</v>
      </c>
      <c r="E269" s="216" t="s">
        <v>539</v>
      </c>
      <c r="F269" s="217" t="s">
        <v>540</v>
      </c>
      <c r="G269" s="218" t="s">
        <v>541</v>
      </c>
      <c r="H269" s="219">
        <v>1</v>
      </c>
      <c r="I269" s="220"/>
      <c r="J269" s="221">
        <f>ROUND(I269*H269,2)</f>
        <v>0</v>
      </c>
      <c r="K269" s="217" t="s">
        <v>126</v>
      </c>
      <c r="L269" s="70"/>
      <c r="M269" s="222" t="s">
        <v>21</v>
      </c>
      <c r="N269" s="223" t="s">
        <v>41</v>
      </c>
      <c r="O269" s="45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AR269" s="22" t="s">
        <v>532</v>
      </c>
      <c r="AT269" s="22" t="s">
        <v>122</v>
      </c>
      <c r="AU269" s="22" t="s">
        <v>80</v>
      </c>
      <c r="AY269" s="22" t="s">
        <v>120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22" t="s">
        <v>78</v>
      </c>
      <c r="BK269" s="226">
        <f>ROUND(I269*H269,2)</f>
        <v>0</v>
      </c>
      <c r="BL269" s="22" t="s">
        <v>532</v>
      </c>
      <c r="BM269" s="22" t="s">
        <v>542</v>
      </c>
    </row>
    <row r="270" s="10" customFormat="1" ht="29.88" customHeight="1">
      <c r="B270" s="199"/>
      <c r="C270" s="200"/>
      <c r="D270" s="201" t="s">
        <v>69</v>
      </c>
      <c r="E270" s="213" t="s">
        <v>543</v>
      </c>
      <c r="F270" s="213" t="s">
        <v>544</v>
      </c>
      <c r="G270" s="200"/>
      <c r="H270" s="200"/>
      <c r="I270" s="203"/>
      <c r="J270" s="214">
        <f>BK270</f>
        <v>0</v>
      </c>
      <c r="K270" s="200"/>
      <c r="L270" s="205"/>
      <c r="M270" s="206"/>
      <c r="N270" s="207"/>
      <c r="O270" s="207"/>
      <c r="P270" s="208">
        <f>SUM(P271:P272)</f>
        <v>0</v>
      </c>
      <c r="Q270" s="207"/>
      <c r="R270" s="208">
        <f>SUM(R271:R272)</f>
        <v>0</v>
      </c>
      <c r="S270" s="207"/>
      <c r="T270" s="209">
        <f>SUM(T271:T272)</f>
        <v>0</v>
      </c>
      <c r="AR270" s="210" t="s">
        <v>149</v>
      </c>
      <c r="AT270" s="211" t="s">
        <v>69</v>
      </c>
      <c r="AU270" s="211" t="s">
        <v>78</v>
      </c>
      <c r="AY270" s="210" t="s">
        <v>120</v>
      </c>
      <c r="BK270" s="212">
        <f>SUM(BK271:BK272)</f>
        <v>0</v>
      </c>
    </row>
    <row r="271" s="1" customFormat="1" ht="16.5" customHeight="1">
      <c r="B271" s="44"/>
      <c r="C271" s="215" t="s">
        <v>545</v>
      </c>
      <c r="D271" s="215" t="s">
        <v>122</v>
      </c>
      <c r="E271" s="216" t="s">
        <v>546</v>
      </c>
      <c r="F271" s="217" t="s">
        <v>547</v>
      </c>
      <c r="G271" s="218" t="s">
        <v>531</v>
      </c>
      <c r="H271" s="219">
        <v>1</v>
      </c>
      <c r="I271" s="220"/>
      <c r="J271" s="221">
        <f>ROUND(I271*H271,2)</f>
        <v>0</v>
      </c>
      <c r="K271" s="217" t="s">
        <v>126</v>
      </c>
      <c r="L271" s="70"/>
      <c r="M271" s="222" t="s">
        <v>21</v>
      </c>
      <c r="N271" s="223" t="s">
        <v>41</v>
      </c>
      <c r="O271" s="45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AR271" s="22" t="s">
        <v>532</v>
      </c>
      <c r="AT271" s="22" t="s">
        <v>122</v>
      </c>
      <c r="AU271" s="22" t="s">
        <v>80</v>
      </c>
      <c r="AY271" s="22" t="s">
        <v>120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22" t="s">
        <v>78</v>
      </c>
      <c r="BK271" s="226">
        <f>ROUND(I271*H271,2)</f>
        <v>0</v>
      </c>
      <c r="BL271" s="22" t="s">
        <v>532</v>
      </c>
      <c r="BM271" s="22" t="s">
        <v>548</v>
      </c>
    </row>
    <row r="272" s="1" customFormat="1">
      <c r="B272" s="44"/>
      <c r="C272" s="72"/>
      <c r="D272" s="229" t="s">
        <v>142</v>
      </c>
      <c r="E272" s="72"/>
      <c r="F272" s="250" t="s">
        <v>549</v>
      </c>
      <c r="G272" s="72"/>
      <c r="H272" s="72"/>
      <c r="I272" s="185"/>
      <c r="J272" s="72"/>
      <c r="K272" s="72"/>
      <c r="L272" s="70"/>
      <c r="M272" s="262"/>
      <c r="N272" s="263"/>
      <c r="O272" s="263"/>
      <c r="P272" s="263"/>
      <c r="Q272" s="263"/>
      <c r="R272" s="263"/>
      <c r="S272" s="263"/>
      <c r="T272" s="264"/>
      <c r="AT272" s="22" t="s">
        <v>142</v>
      </c>
      <c r="AU272" s="22" t="s">
        <v>80</v>
      </c>
    </row>
    <row r="273" s="1" customFormat="1" ht="6.96" customHeight="1">
      <c r="B273" s="65"/>
      <c r="C273" s="66"/>
      <c r="D273" s="66"/>
      <c r="E273" s="66"/>
      <c r="F273" s="66"/>
      <c r="G273" s="66"/>
      <c r="H273" s="66"/>
      <c r="I273" s="160"/>
      <c r="J273" s="66"/>
      <c r="K273" s="66"/>
      <c r="L273" s="70"/>
    </row>
  </sheetData>
  <sheetProtection sheet="1" autoFilter="0" formatColumns="0" formatRows="0" objects="1" scenarios="1" spinCount="100000" saltValue="Ko/7o1XcP5T9Eyx/xeswJdcuuOVUiUdYEHk/54pyELy0nQfUV0Ydv/WlGPEkDpRC71eEM2k3m1SOhIZRbUt3Kg==" hashValue="piK/9jKN0mUTsG9UmPDSjMdsep42hGDLSQ9D7vHaYrPhPwgXBCtRhQ4mEy4z/k8EhIgOOZic8q7iRUngVIj+9Q==" algorithmName="SHA-512" password="CC35"/>
  <autoFilter ref="C85:K272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5" customWidth="1"/>
    <col min="2" max="2" width="1.664063" style="265" customWidth="1"/>
    <col min="3" max="4" width="5" style="265" customWidth="1"/>
    <col min="5" max="5" width="11.67" style="265" customWidth="1"/>
    <col min="6" max="6" width="9.17" style="265" customWidth="1"/>
    <col min="7" max="7" width="5" style="265" customWidth="1"/>
    <col min="8" max="8" width="77.83" style="265" customWidth="1"/>
    <col min="9" max="10" width="20" style="265" customWidth="1"/>
    <col min="11" max="11" width="1.664063" style="265" customWidth="1"/>
  </cols>
  <sheetData>
    <row r="1" ht="37.5" customHeight="1"/>
    <row r="2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3" customFormat="1" ht="45" customHeight="1">
      <c r="B3" s="269"/>
      <c r="C3" s="270" t="s">
        <v>550</v>
      </c>
      <c r="D3" s="270"/>
      <c r="E3" s="270"/>
      <c r="F3" s="270"/>
      <c r="G3" s="270"/>
      <c r="H3" s="270"/>
      <c r="I3" s="270"/>
      <c r="J3" s="270"/>
      <c r="K3" s="271"/>
    </row>
    <row r="4" ht="25.5" customHeight="1">
      <c r="B4" s="272"/>
      <c r="C4" s="273" t="s">
        <v>551</v>
      </c>
      <c r="D4" s="273"/>
      <c r="E4" s="273"/>
      <c r="F4" s="273"/>
      <c r="G4" s="273"/>
      <c r="H4" s="273"/>
      <c r="I4" s="273"/>
      <c r="J4" s="273"/>
      <c r="K4" s="274"/>
    </row>
    <row r="5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ht="15" customHeight="1">
      <c r="B6" s="272"/>
      <c r="C6" s="276" t="s">
        <v>552</v>
      </c>
      <c r="D6" s="276"/>
      <c r="E6" s="276"/>
      <c r="F6" s="276"/>
      <c r="G6" s="276"/>
      <c r="H6" s="276"/>
      <c r="I6" s="276"/>
      <c r="J6" s="276"/>
      <c r="K6" s="274"/>
    </row>
    <row r="7" ht="15" customHeight="1">
      <c r="B7" s="277"/>
      <c r="C7" s="276" t="s">
        <v>553</v>
      </c>
      <c r="D7" s="276"/>
      <c r="E7" s="276"/>
      <c r="F7" s="276"/>
      <c r="G7" s="276"/>
      <c r="H7" s="276"/>
      <c r="I7" s="276"/>
      <c r="J7" s="276"/>
      <c r="K7" s="274"/>
    </row>
    <row r="8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ht="15" customHeight="1">
      <c r="B9" s="277"/>
      <c r="C9" s="276" t="s">
        <v>554</v>
      </c>
      <c r="D9" s="276"/>
      <c r="E9" s="276"/>
      <c r="F9" s="276"/>
      <c r="G9" s="276"/>
      <c r="H9" s="276"/>
      <c r="I9" s="276"/>
      <c r="J9" s="276"/>
      <c r="K9" s="274"/>
    </row>
    <row r="10" ht="15" customHeight="1">
      <c r="B10" s="277"/>
      <c r="C10" s="276"/>
      <c r="D10" s="276" t="s">
        <v>555</v>
      </c>
      <c r="E10" s="276"/>
      <c r="F10" s="276"/>
      <c r="G10" s="276"/>
      <c r="H10" s="276"/>
      <c r="I10" s="276"/>
      <c r="J10" s="276"/>
      <c r="K10" s="274"/>
    </row>
    <row r="11" ht="15" customHeight="1">
      <c r="B11" s="277"/>
      <c r="C11" s="278"/>
      <c r="D11" s="276" t="s">
        <v>556</v>
      </c>
      <c r="E11" s="276"/>
      <c r="F11" s="276"/>
      <c r="G11" s="276"/>
      <c r="H11" s="276"/>
      <c r="I11" s="276"/>
      <c r="J11" s="276"/>
      <c r="K11" s="274"/>
    </row>
    <row r="12" ht="12.75" customHeight="1">
      <c r="B12" s="277"/>
      <c r="C12" s="278"/>
      <c r="D12" s="278"/>
      <c r="E12" s="278"/>
      <c r="F12" s="278"/>
      <c r="G12" s="278"/>
      <c r="H12" s="278"/>
      <c r="I12" s="278"/>
      <c r="J12" s="278"/>
      <c r="K12" s="274"/>
    </row>
    <row r="13" ht="15" customHeight="1">
      <c r="B13" s="277"/>
      <c r="C13" s="278"/>
      <c r="D13" s="276" t="s">
        <v>557</v>
      </c>
      <c r="E13" s="276"/>
      <c r="F13" s="276"/>
      <c r="G13" s="276"/>
      <c r="H13" s="276"/>
      <c r="I13" s="276"/>
      <c r="J13" s="276"/>
      <c r="K13" s="274"/>
    </row>
    <row r="14" ht="15" customHeight="1">
      <c r="B14" s="277"/>
      <c r="C14" s="278"/>
      <c r="D14" s="276" t="s">
        <v>558</v>
      </c>
      <c r="E14" s="276"/>
      <c r="F14" s="276"/>
      <c r="G14" s="276"/>
      <c r="H14" s="276"/>
      <c r="I14" s="276"/>
      <c r="J14" s="276"/>
      <c r="K14" s="274"/>
    </row>
    <row r="15" ht="15" customHeight="1">
      <c r="B15" s="277"/>
      <c r="C15" s="278"/>
      <c r="D15" s="276" t="s">
        <v>559</v>
      </c>
      <c r="E15" s="276"/>
      <c r="F15" s="276"/>
      <c r="G15" s="276"/>
      <c r="H15" s="276"/>
      <c r="I15" s="276"/>
      <c r="J15" s="276"/>
      <c r="K15" s="274"/>
    </row>
    <row r="16" ht="15" customHeight="1">
      <c r="B16" s="277"/>
      <c r="C16" s="278"/>
      <c r="D16" s="278"/>
      <c r="E16" s="279" t="s">
        <v>77</v>
      </c>
      <c r="F16" s="276" t="s">
        <v>560</v>
      </c>
      <c r="G16" s="276"/>
      <c r="H16" s="276"/>
      <c r="I16" s="276"/>
      <c r="J16" s="276"/>
      <c r="K16" s="274"/>
    </row>
    <row r="17" ht="15" customHeight="1">
      <c r="B17" s="277"/>
      <c r="C17" s="278"/>
      <c r="D17" s="278"/>
      <c r="E17" s="279" t="s">
        <v>561</v>
      </c>
      <c r="F17" s="276" t="s">
        <v>562</v>
      </c>
      <c r="G17" s="276"/>
      <c r="H17" s="276"/>
      <c r="I17" s="276"/>
      <c r="J17" s="276"/>
      <c r="K17" s="274"/>
    </row>
    <row r="18" ht="15" customHeight="1">
      <c r="B18" s="277"/>
      <c r="C18" s="278"/>
      <c r="D18" s="278"/>
      <c r="E18" s="279" t="s">
        <v>563</v>
      </c>
      <c r="F18" s="276" t="s">
        <v>564</v>
      </c>
      <c r="G18" s="276"/>
      <c r="H18" s="276"/>
      <c r="I18" s="276"/>
      <c r="J18" s="276"/>
      <c r="K18" s="274"/>
    </row>
    <row r="19" ht="15" customHeight="1">
      <c r="B19" s="277"/>
      <c r="C19" s="278"/>
      <c r="D19" s="278"/>
      <c r="E19" s="279" t="s">
        <v>565</v>
      </c>
      <c r="F19" s="276" t="s">
        <v>566</v>
      </c>
      <c r="G19" s="276"/>
      <c r="H19" s="276"/>
      <c r="I19" s="276"/>
      <c r="J19" s="276"/>
      <c r="K19" s="274"/>
    </row>
    <row r="20" ht="15" customHeight="1">
      <c r="B20" s="277"/>
      <c r="C20" s="278"/>
      <c r="D20" s="278"/>
      <c r="E20" s="279" t="s">
        <v>567</v>
      </c>
      <c r="F20" s="276" t="s">
        <v>568</v>
      </c>
      <c r="G20" s="276"/>
      <c r="H20" s="276"/>
      <c r="I20" s="276"/>
      <c r="J20" s="276"/>
      <c r="K20" s="274"/>
    </row>
    <row r="21" ht="15" customHeight="1">
      <c r="B21" s="277"/>
      <c r="C21" s="278"/>
      <c r="D21" s="278"/>
      <c r="E21" s="279" t="s">
        <v>569</v>
      </c>
      <c r="F21" s="276" t="s">
        <v>570</v>
      </c>
      <c r="G21" s="276"/>
      <c r="H21" s="276"/>
      <c r="I21" s="276"/>
      <c r="J21" s="276"/>
      <c r="K21" s="274"/>
    </row>
    <row r="22" ht="12.75" customHeight="1">
      <c r="B22" s="277"/>
      <c r="C22" s="278"/>
      <c r="D22" s="278"/>
      <c r="E22" s="278"/>
      <c r="F22" s="278"/>
      <c r="G22" s="278"/>
      <c r="H22" s="278"/>
      <c r="I22" s="278"/>
      <c r="J22" s="278"/>
      <c r="K22" s="274"/>
    </row>
    <row r="23" ht="15" customHeight="1">
      <c r="B23" s="277"/>
      <c r="C23" s="276" t="s">
        <v>571</v>
      </c>
      <c r="D23" s="276"/>
      <c r="E23" s="276"/>
      <c r="F23" s="276"/>
      <c r="G23" s="276"/>
      <c r="H23" s="276"/>
      <c r="I23" s="276"/>
      <c r="J23" s="276"/>
      <c r="K23" s="274"/>
    </row>
    <row r="24" ht="15" customHeight="1">
      <c r="B24" s="277"/>
      <c r="C24" s="276" t="s">
        <v>572</v>
      </c>
      <c r="D24" s="276"/>
      <c r="E24" s="276"/>
      <c r="F24" s="276"/>
      <c r="G24" s="276"/>
      <c r="H24" s="276"/>
      <c r="I24" s="276"/>
      <c r="J24" s="276"/>
      <c r="K24" s="274"/>
    </row>
    <row r="25" ht="15" customHeight="1">
      <c r="B25" s="277"/>
      <c r="C25" s="276"/>
      <c r="D25" s="276" t="s">
        <v>573</v>
      </c>
      <c r="E25" s="276"/>
      <c r="F25" s="276"/>
      <c r="G25" s="276"/>
      <c r="H25" s="276"/>
      <c r="I25" s="276"/>
      <c r="J25" s="276"/>
      <c r="K25" s="274"/>
    </row>
    <row r="26" ht="15" customHeight="1">
      <c r="B26" s="277"/>
      <c r="C26" s="278"/>
      <c r="D26" s="276" t="s">
        <v>574</v>
      </c>
      <c r="E26" s="276"/>
      <c r="F26" s="276"/>
      <c r="G26" s="276"/>
      <c r="H26" s="276"/>
      <c r="I26" s="276"/>
      <c r="J26" s="276"/>
      <c r="K26" s="274"/>
    </row>
    <row r="27" ht="12.75" customHeight="1">
      <c r="B27" s="277"/>
      <c r="C27" s="278"/>
      <c r="D27" s="278"/>
      <c r="E27" s="278"/>
      <c r="F27" s="278"/>
      <c r="G27" s="278"/>
      <c r="H27" s="278"/>
      <c r="I27" s="278"/>
      <c r="J27" s="278"/>
      <c r="K27" s="274"/>
    </row>
    <row r="28" ht="15" customHeight="1">
      <c r="B28" s="277"/>
      <c r="C28" s="278"/>
      <c r="D28" s="276" t="s">
        <v>575</v>
      </c>
      <c r="E28" s="276"/>
      <c r="F28" s="276"/>
      <c r="G28" s="276"/>
      <c r="H28" s="276"/>
      <c r="I28" s="276"/>
      <c r="J28" s="276"/>
      <c r="K28" s="274"/>
    </row>
    <row r="29" ht="15" customHeight="1">
      <c r="B29" s="277"/>
      <c r="C29" s="278"/>
      <c r="D29" s="276" t="s">
        <v>576</v>
      </c>
      <c r="E29" s="276"/>
      <c r="F29" s="276"/>
      <c r="G29" s="276"/>
      <c r="H29" s="276"/>
      <c r="I29" s="276"/>
      <c r="J29" s="276"/>
      <c r="K29" s="274"/>
    </row>
    <row r="30" ht="12.75" customHeight="1">
      <c r="B30" s="277"/>
      <c r="C30" s="278"/>
      <c r="D30" s="278"/>
      <c r="E30" s="278"/>
      <c r="F30" s="278"/>
      <c r="G30" s="278"/>
      <c r="H30" s="278"/>
      <c r="I30" s="278"/>
      <c r="J30" s="278"/>
      <c r="K30" s="274"/>
    </row>
    <row r="31" ht="15" customHeight="1">
      <c r="B31" s="277"/>
      <c r="C31" s="278"/>
      <c r="D31" s="276" t="s">
        <v>577</v>
      </c>
      <c r="E31" s="276"/>
      <c r="F31" s="276"/>
      <c r="G31" s="276"/>
      <c r="H31" s="276"/>
      <c r="I31" s="276"/>
      <c r="J31" s="276"/>
      <c r="K31" s="274"/>
    </row>
    <row r="32" ht="15" customHeight="1">
      <c r="B32" s="277"/>
      <c r="C32" s="278"/>
      <c r="D32" s="276" t="s">
        <v>578</v>
      </c>
      <c r="E32" s="276"/>
      <c r="F32" s="276"/>
      <c r="G32" s="276"/>
      <c r="H32" s="276"/>
      <c r="I32" s="276"/>
      <c r="J32" s="276"/>
      <c r="K32" s="274"/>
    </row>
    <row r="33" ht="15" customHeight="1">
      <c r="B33" s="277"/>
      <c r="C33" s="278"/>
      <c r="D33" s="276" t="s">
        <v>579</v>
      </c>
      <c r="E33" s="276"/>
      <c r="F33" s="276"/>
      <c r="G33" s="276"/>
      <c r="H33" s="276"/>
      <c r="I33" s="276"/>
      <c r="J33" s="276"/>
      <c r="K33" s="274"/>
    </row>
    <row r="34" ht="15" customHeight="1">
      <c r="B34" s="277"/>
      <c r="C34" s="278"/>
      <c r="D34" s="276"/>
      <c r="E34" s="280" t="s">
        <v>105</v>
      </c>
      <c r="F34" s="276"/>
      <c r="G34" s="276" t="s">
        <v>580</v>
      </c>
      <c r="H34" s="276"/>
      <c r="I34" s="276"/>
      <c r="J34" s="276"/>
      <c r="K34" s="274"/>
    </row>
    <row r="35" ht="30.75" customHeight="1">
      <c r="B35" s="277"/>
      <c r="C35" s="278"/>
      <c r="D35" s="276"/>
      <c r="E35" s="280" t="s">
        <v>581</v>
      </c>
      <c r="F35" s="276"/>
      <c r="G35" s="276" t="s">
        <v>582</v>
      </c>
      <c r="H35" s="276"/>
      <c r="I35" s="276"/>
      <c r="J35" s="276"/>
      <c r="K35" s="274"/>
    </row>
    <row r="36" ht="15" customHeight="1">
      <c r="B36" s="277"/>
      <c r="C36" s="278"/>
      <c r="D36" s="276"/>
      <c r="E36" s="280" t="s">
        <v>51</v>
      </c>
      <c r="F36" s="276"/>
      <c r="G36" s="276" t="s">
        <v>583</v>
      </c>
      <c r="H36" s="276"/>
      <c r="I36" s="276"/>
      <c r="J36" s="276"/>
      <c r="K36" s="274"/>
    </row>
    <row r="37" ht="15" customHeight="1">
      <c r="B37" s="277"/>
      <c r="C37" s="278"/>
      <c r="D37" s="276"/>
      <c r="E37" s="280" t="s">
        <v>106</v>
      </c>
      <c r="F37" s="276"/>
      <c r="G37" s="276" t="s">
        <v>584</v>
      </c>
      <c r="H37" s="276"/>
      <c r="I37" s="276"/>
      <c r="J37" s="276"/>
      <c r="K37" s="274"/>
    </row>
    <row r="38" ht="15" customHeight="1">
      <c r="B38" s="277"/>
      <c r="C38" s="278"/>
      <c r="D38" s="276"/>
      <c r="E38" s="280" t="s">
        <v>107</v>
      </c>
      <c r="F38" s="276"/>
      <c r="G38" s="276" t="s">
        <v>585</v>
      </c>
      <c r="H38" s="276"/>
      <c r="I38" s="276"/>
      <c r="J38" s="276"/>
      <c r="K38" s="274"/>
    </row>
    <row r="39" ht="15" customHeight="1">
      <c r="B39" s="277"/>
      <c r="C39" s="278"/>
      <c r="D39" s="276"/>
      <c r="E39" s="280" t="s">
        <v>108</v>
      </c>
      <c r="F39" s="276"/>
      <c r="G39" s="276" t="s">
        <v>586</v>
      </c>
      <c r="H39" s="276"/>
      <c r="I39" s="276"/>
      <c r="J39" s="276"/>
      <c r="K39" s="274"/>
    </row>
    <row r="40" ht="15" customHeight="1">
      <c r="B40" s="277"/>
      <c r="C40" s="278"/>
      <c r="D40" s="276"/>
      <c r="E40" s="280" t="s">
        <v>587</v>
      </c>
      <c r="F40" s="276"/>
      <c r="G40" s="276" t="s">
        <v>588</v>
      </c>
      <c r="H40" s="276"/>
      <c r="I40" s="276"/>
      <c r="J40" s="276"/>
      <c r="K40" s="274"/>
    </row>
    <row r="41" ht="15" customHeight="1">
      <c r="B41" s="277"/>
      <c r="C41" s="278"/>
      <c r="D41" s="276"/>
      <c r="E41" s="280"/>
      <c r="F41" s="276"/>
      <c r="G41" s="276" t="s">
        <v>589</v>
      </c>
      <c r="H41" s="276"/>
      <c r="I41" s="276"/>
      <c r="J41" s="276"/>
      <c r="K41" s="274"/>
    </row>
    <row r="42" ht="15" customHeight="1">
      <c r="B42" s="277"/>
      <c r="C42" s="278"/>
      <c r="D42" s="276"/>
      <c r="E42" s="280" t="s">
        <v>590</v>
      </c>
      <c r="F42" s="276"/>
      <c r="G42" s="276" t="s">
        <v>591</v>
      </c>
      <c r="H42" s="276"/>
      <c r="I42" s="276"/>
      <c r="J42" s="276"/>
      <c r="K42" s="274"/>
    </row>
    <row r="43" ht="15" customHeight="1">
      <c r="B43" s="277"/>
      <c r="C43" s="278"/>
      <c r="D43" s="276"/>
      <c r="E43" s="280" t="s">
        <v>110</v>
      </c>
      <c r="F43" s="276"/>
      <c r="G43" s="276" t="s">
        <v>592</v>
      </c>
      <c r="H43" s="276"/>
      <c r="I43" s="276"/>
      <c r="J43" s="276"/>
      <c r="K43" s="274"/>
    </row>
    <row r="44" ht="12.75" customHeight="1">
      <c r="B44" s="277"/>
      <c r="C44" s="278"/>
      <c r="D44" s="276"/>
      <c r="E44" s="276"/>
      <c r="F44" s="276"/>
      <c r="G44" s="276"/>
      <c r="H44" s="276"/>
      <c r="I44" s="276"/>
      <c r="J44" s="276"/>
      <c r="K44" s="274"/>
    </row>
    <row r="45" ht="15" customHeight="1">
      <c r="B45" s="277"/>
      <c r="C45" s="278"/>
      <c r="D45" s="276" t="s">
        <v>593</v>
      </c>
      <c r="E45" s="276"/>
      <c r="F45" s="276"/>
      <c r="G45" s="276"/>
      <c r="H45" s="276"/>
      <c r="I45" s="276"/>
      <c r="J45" s="276"/>
      <c r="K45" s="274"/>
    </row>
    <row r="46" ht="15" customHeight="1">
      <c r="B46" s="277"/>
      <c r="C46" s="278"/>
      <c r="D46" s="278"/>
      <c r="E46" s="276" t="s">
        <v>594</v>
      </c>
      <c r="F46" s="276"/>
      <c r="G46" s="276"/>
      <c r="H46" s="276"/>
      <c r="I46" s="276"/>
      <c r="J46" s="276"/>
      <c r="K46" s="274"/>
    </row>
    <row r="47" ht="15" customHeight="1">
      <c r="B47" s="277"/>
      <c r="C47" s="278"/>
      <c r="D47" s="278"/>
      <c r="E47" s="276" t="s">
        <v>595</v>
      </c>
      <c r="F47" s="276"/>
      <c r="G47" s="276"/>
      <c r="H47" s="276"/>
      <c r="I47" s="276"/>
      <c r="J47" s="276"/>
      <c r="K47" s="274"/>
    </row>
    <row r="48" ht="15" customHeight="1">
      <c r="B48" s="277"/>
      <c r="C48" s="278"/>
      <c r="D48" s="278"/>
      <c r="E48" s="276" t="s">
        <v>596</v>
      </c>
      <c r="F48" s="276"/>
      <c r="G48" s="276"/>
      <c r="H48" s="276"/>
      <c r="I48" s="276"/>
      <c r="J48" s="276"/>
      <c r="K48" s="274"/>
    </row>
    <row r="49" ht="15" customHeight="1">
      <c r="B49" s="277"/>
      <c r="C49" s="278"/>
      <c r="D49" s="276" t="s">
        <v>597</v>
      </c>
      <c r="E49" s="276"/>
      <c r="F49" s="276"/>
      <c r="G49" s="276"/>
      <c r="H49" s="276"/>
      <c r="I49" s="276"/>
      <c r="J49" s="276"/>
      <c r="K49" s="274"/>
    </row>
    <row r="50" ht="25.5" customHeight="1">
      <c r="B50" s="272"/>
      <c r="C50" s="273" t="s">
        <v>598</v>
      </c>
      <c r="D50" s="273"/>
      <c r="E50" s="273"/>
      <c r="F50" s="273"/>
      <c r="G50" s="273"/>
      <c r="H50" s="273"/>
      <c r="I50" s="273"/>
      <c r="J50" s="273"/>
      <c r="K50" s="274"/>
    </row>
    <row r="51" ht="5.25" customHeight="1">
      <c r="B51" s="272"/>
      <c r="C51" s="275"/>
      <c r="D51" s="275"/>
      <c r="E51" s="275"/>
      <c r="F51" s="275"/>
      <c r="G51" s="275"/>
      <c r="H51" s="275"/>
      <c r="I51" s="275"/>
      <c r="J51" s="275"/>
      <c r="K51" s="274"/>
    </row>
    <row r="52" ht="15" customHeight="1">
      <c r="B52" s="272"/>
      <c r="C52" s="276" t="s">
        <v>599</v>
      </c>
      <c r="D52" s="276"/>
      <c r="E52" s="276"/>
      <c r="F52" s="276"/>
      <c r="G52" s="276"/>
      <c r="H52" s="276"/>
      <c r="I52" s="276"/>
      <c r="J52" s="276"/>
      <c r="K52" s="274"/>
    </row>
    <row r="53" ht="15" customHeight="1">
      <c r="B53" s="272"/>
      <c r="C53" s="276" t="s">
        <v>600</v>
      </c>
      <c r="D53" s="276"/>
      <c r="E53" s="276"/>
      <c r="F53" s="276"/>
      <c r="G53" s="276"/>
      <c r="H53" s="276"/>
      <c r="I53" s="276"/>
      <c r="J53" s="276"/>
      <c r="K53" s="274"/>
    </row>
    <row r="54" ht="12.75" customHeight="1">
      <c r="B54" s="272"/>
      <c r="C54" s="276"/>
      <c r="D54" s="276"/>
      <c r="E54" s="276"/>
      <c r="F54" s="276"/>
      <c r="G54" s="276"/>
      <c r="H54" s="276"/>
      <c r="I54" s="276"/>
      <c r="J54" s="276"/>
      <c r="K54" s="274"/>
    </row>
    <row r="55" ht="15" customHeight="1">
      <c r="B55" s="272"/>
      <c r="C55" s="276" t="s">
        <v>601</v>
      </c>
      <c r="D55" s="276"/>
      <c r="E55" s="276"/>
      <c r="F55" s="276"/>
      <c r="G55" s="276"/>
      <c r="H55" s="276"/>
      <c r="I55" s="276"/>
      <c r="J55" s="276"/>
      <c r="K55" s="274"/>
    </row>
    <row r="56" ht="15" customHeight="1">
      <c r="B56" s="272"/>
      <c r="C56" s="278"/>
      <c r="D56" s="276" t="s">
        <v>602</v>
      </c>
      <c r="E56" s="276"/>
      <c r="F56" s="276"/>
      <c r="G56" s="276"/>
      <c r="H56" s="276"/>
      <c r="I56" s="276"/>
      <c r="J56" s="276"/>
      <c r="K56" s="274"/>
    </row>
    <row r="57" ht="15" customHeight="1">
      <c r="B57" s="272"/>
      <c r="C57" s="278"/>
      <c r="D57" s="276" t="s">
        <v>603</v>
      </c>
      <c r="E57" s="276"/>
      <c r="F57" s="276"/>
      <c r="G57" s="276"/>
      <c r="H57" s="276"/>
      <c r="I57" s="276"/>
      <c r="J57" s="276"/>
      <c r="K57" s="274"/>
    </row>
    <row r="58" ht="15" customHeight="1">
      <c r="B58" s="272"/>
      <c r="C58" s="278"/>
      <c r="D58" s="276" t="s">
        <v>604</v>
      </c>
      <c r="E58" s="276"/>
      <c r="F58" s="276"/>
      <c r="G58" s="276"/>
      <c r="H58" s="276"/>
      <c r="I58" s="276"/>
      <c r="J58" s="276"/>
      <c r="K58" s="274"/>
    </row>
    <row r="59" ht="15" customHeight="1">
      <c r="B59" s="272"/>
      <c r="C59" s="278"/>
      <c r="D59" s="276" t="s">
        <v>605</v>
      </c>
      <c r="E59" s="276"/>
      <c r="F59" s="276"/>
      <c r="G59" s="276"/>
      <c r="H59" s="276"/>
      <c r="I59" s="276"/>
      <c r="J59" s="276"/>
      <c r="K59" s="274"/>
    </row>
    <row r="60" ht="15" customHeight="1">
      <c r="B60" s="272"/>
      <c r="C60" s="278"/>
      <c r="D60" s="281" t="s">
        <v>606</v>
      </c>
      <c r="E60" s="281"/>
      <c r="F60" s="281"/>
      <c r="G60" s="281"/>
      <c r="H60" s="281"/>
      <c r="I60" s="281"/>
      <c r="J60" s="281"/>
      <c r="K60" s="274"/>
    </row>
    <row r="61" ht="15" customHeight="1">
      <c r="B61" s="272"/>
      <c r="C61" s="278"/>
      <c r="D61" s="276" t="s">
        <v>607</v>
      </c>
      <c r="E61" s="276"/>
      <c r="F61" s="276"/>
      <c r="G61" s="276"/>
      <c r="H61" s="276"/>
      <c r="I61" s="276"/>
      <c r="J61" s="276"/>
      <c r="K61" s="274"/>
    </row>
    <row r="62" ht="12.75" customHeight="1">
      <c r="B62" s="272"/>
      <c r="C62" s="278"/>
      <c r="D62" s="278"/>
      <c r="E62" s="282"/>
      <c r="F62" s="278"/>
      <c r="G62" s="278"/>
      <c r="H62" s="278"/>
      <c r="I62" s="278"/>
      <c r="J62" s="278"/>
      <c r="K62" s="274"/>
    </row>
    <row r="63" ht="15" customHeight="1">
      <c r="B63" s="272"/>
      <c r="C63" s="278"/>
      <c r="D63" s="276" t="s">
        <v>608</v>
      </c>
      <c r="E63" s="276"/>
      <c r="F63" s="276"/>
      <c r="G63" s="276"/>
      <c r="H63" s="276"/>
      <c r="I63" s="276"/>
      <c r="J63" s="276"/>
      <c r="K63" s="274"/>
    </row>
    <row r="64" ht="15" customHeight="1">
      <c r="B64" s="272"/>
      <c r="C64" s="278"/>
      <c r="D64" s="281" t="s">
        <v>609</v>
      </c>
      <c r="E64" s="281"/>
      <c r="F64" s="281"/>
      <c r="G64" s="281"/>
      <c r="H64" s="281"/>
      <c r="I64" s="281"/>
      <c r="J64" s="281"/>
      <c r="K64" s="274"/>
    </row>
    <row r="65" ht="15" customHeight="1">
      <c r="B65" s="272"/>
      <c r="C65" s="278"/>
      <c r="D65" s="276" t="s">
        <v>610</v>
      </c>
      <c r="E65" s="276"/>
      <c r="F65" s="276"/>
      <c r="G65" s="276"/>
      <c r="H65" s="276"/>
      <c r="I65" s="276"/>
      <c r="J65" s="276"/>
      <c r="K65" s="274"/>
    </row>
    <row r="66" ht="15" customHeight="1">
      <c r="B66" s="272"/>
      <c r="C66" s="278"/>
      <c r="D66" s="276" t="s">
        <v>611</v>
      </c>
      <c r="E66" s="276"/>
      <c r="F66" s="276"/>
      <c r="G66" s="276"/>
      <c r="H66" s="276"/>
      <c r="I66" s="276"/>
      <c r="J66" s="276"/>
      <c r="K66" s="274"/>
    </row>
    <row r="67" ht="15" customHeight="1">
      <c r="B67" s="272"/>
      <c r="C67" s="278"/>
      <c r="D67" s="276" t="s">
        <v>612</v>
      </c>
      <c r="E67" s="276"/>
      <c r="F67" s="276"/>
      <c r="G67" s="276"/>
      <c r="H67" s="276"/>
      <c r="I67" s="276"/>
      <c r="J67" s="276"/>
      <c r="K67" s="274"/>
    </row>
    <row r="68" ht="15" customHeight="1">
      <c r="B68" s="272"/>
      <c r="C68" s="278"/>
      <c r="D68" s="276" t="s">
        <v>613</v>
      </c>
      <c r="E68" s="276"/>
      <c r="F68" s="276"/>
      <c r="G68" s="276"/>
      <c r="H68" s="276"/>
      <c r="I68" s="276"/>
      <c r="J68" s="276"/>
      <c r="K68" s="274"/>
    </row>
    <row r="69" ht="12.75" customHeight="1">
      <c r="B69" s="283"/>
      <c r="C69" s="284"/>
      <c r="D69" s="284"/>
      <c r="E69" s="284"/>
      <c r="F69" s="284"/>
      <c r="G69" s="284"/>
      <c r="H69" s="284"/>
      <c r="I69" s="284"/>
      <c r="J69" s="284"/>
      <c r="K69" s="285"/>
    </row>
    <row r="70" ht="18.75" customHeight="1">
      <c r="B70" s="286"/>
      <c r="C70" s="286"/>
      <c r="D70" s="286"/>
      <c r="E70" s="286"/>
      <c r="F70" s="286"/>
      <c r="G70" s="286"/>
      <c r="H70" s="286"/>
      <c r="I70" s="286"/>
      <c r="J70" s="286"/>
      <c r="K70" s="287"/>
    </row>
    <row r="71" ht="18.75" customHeight="1">
      <c r="B71" s="287"/>
      <c r="C71" s="287"/>
      <c r="D71" s="287"/>
      <c r="E71" s="287"/>
      <c r="F71" s="287"/>
      <c r="G71" s="287"/>
      <c r="H71" s="287"/>
      <c r="I71" s="287"/>
      <c r="J71" s="287"/>
      <c r="K71" s="287"/>
    </row>
    <row r="72" ht="7.5" customHeight="1">
      <c r="B72" s="288"/>
      <c r="C72" s="289"/>
      <c r="D72" s="289"/>
      <c r="E72" s="289"/>
      <c r="F72" s="289"/>
      <c r="G72" s="289"/>
      <c r="H72" s="289"/>
      <c r="I72" s="289"/>
      <c r="J72" s="289"/>
      <c r="K72" s="290"/>
    </row>
    <row r="73" ht="45" customHeight="1">
      <c r="B73" s="291"/>
      <c r="C73" s="292" t="s">
        <v>85</v>
      </c>
      <c r="D73" s="292"/>
      <c r="E73" s="292"/>
      <c r="F73" s="292"/>
      <c r="G73" s="292"/>
      <c r="H73" s="292"/>
      <c r="I73" s="292"/>
      <c r="J73" s="292"/>
      <c r="K73" s="293"/>
    </row>
    <row r="74" ht="17.25" customHeight="1">
      <c r="B74" s="291"/>
      <c r="C74" s="294" t="s">
        <v>614</v>
      </c>
      <c r="D74" s="294"/>
      <c r="E74" s="294"/>
      <c r="F74" s="294" t="s">
        <v>615</v>
      </c>
      <c r="G74" s="295"/>
      <c r="H74" s="294" t="s">
        <v>106</v>
      </c>
      <c r="I74" s="294" t="s">
        <v>55</v>
      </c>
      <c r="J74" s="294" t="s">
        <v>616</v>
      </c>
      <c r="K74" s="293"/>
    </row>
    <row r="75" ht="17.25" customHeight="1">
      <c r="B75" s="291"/>
      <c r="C75" s="296" t="s">
        <v>617</v>
      </c>
      <c r="D75" s="296"/>
      <c r="E75" s="296"/>
      <c r="F75" s="297" t="s">
        <v>618</v>
      </c>
      <c r="G75" s="298"/>
      <c r="H75" s="296"/>
      <c r="I75" s="296"/>
      <c r="J75" s="296" t="s">
        <v>619</v>
      </c>
      <c r="K75" s="293"/>
    </row>
    <row r="76" ht="5.25" customHeight="1">
      <c r="B76" s="291"/>
      <c r="C76" s="299"/>
      <c r="D76" s="299"/>
      <c r="E76" s="299"/>
      <c r="F76" s="299"/>
      <c r="G76" s="300"/>
      <c r="H76" s="299"/>
      <c r="I76" s="299"/>
      <c r="J76" s="299"/>
      <c r="K76" s="293"/>
    </row>
    <row r="77" ht="15" customHeight="1">
      <c r="B77" s="291"/>
      <c r="C77" s="280" t="s">
        <v>51</v>
      </c>
      <c r="D77" s="299"/>
      <c r="E77" s="299"/>
      <c r="F77" s="301" t="s">
        <v>620</v>
      </c>
      <c r="G77" s="300"/>
      <c r="H77" s="280" t="s">
        <v>621</v>
      </c>
      <c r="I77" s="280" t="s">
        <v>622</v>
      </c>
      <c r="J77" s="280">
        <v>20</v>
      </c>
      <c r="K77" s="293"/>
    </row>
    <row r="78" ht="15" customHeight="1">
      <c r="B78" s="291"/>
      <c r="C78" s="280" t="s">
        <v>623</v>
      </c>
      <c r="D78" s="280"/>
      <c r="E78" s="280"/>
      <c r="F78" s="301" t="s">
        <v>620</v>
      </c>
      <c r="G78" s="300"/>
      <c r="H78" s="280" t="s">
        <v>624</v>
      </c>
      <c r="I78" s="280" t="s">
        <v>622</v>
      </c>
      <c r="J78" s="280">
        <v>120</v>
      </c>
      <c r="K78" s="293"/>
    </row>
    <row r="79" ht="15" customHeight="1">
      <c r="B79" s="302"/>
      <c r="C79" s="280" t="s">
        <v>625</v>
      </c>
      <c r="D79" s="280"/>
      <c r="E79" s="280"/>
      <c r="F79" s="301" t="s">
        <v>626</v>
      </c>
      <c r="G79" s="300"/>
      <c r="H79" s="280" t="s">
        <v>627</v>
      </c>
      <c r="I79" s="280" t="s">
        <v>622</v>
      </c>
      <c r="J79" s="280">
        <v>50</v>
      </c>
      <c r="K79" s="293"/>
    </row>
    <row r="80" ht="15" customHeight="1">
      <c r="B80" s="302"/>
      <c r="C80" s="280" t="s">
        <v>628</v>
      </c>
      <c r="D80" s="280"/>
      <c r="E80" s="280"/>
      <c r="F80" s="301" t="s">
        <v>620</v>
      </c>
      <c r="G80" s="300"/>
      <c r="H80" s="280" t="s">
        <v>629</v>
      </c>
      <c r="I80" s="280" t="s">
        <v>630</v>
      </c>
      <c r="J80" s="280"/>
      <c r="K80" s="293"/>
    </row>
    <row r="81" ht="15" customHeight="1">
      <c r="B81" s="302"/>
      <c r="C81" s="303" t="s">
        <v>631</v>
      </c>
      <c r="D81" s="303"/>
      <c r="E81" s="303"/>
      <c r="F81" s="304" t="s">
        <v>626</v>
      </c>
      <c r="G81" s="303"/>
      <c r="H81" s="303" t="s">
        <v>632</v>
      </c>
      <c r="I81" s="303" t="s">
        <v>622</v>
      </c>
      <c r="J81" s="303">
        <v>15</v>
      </c>
      <c r="K81" s="293"/>
    </row>
    <row r="82" ht="15" customHeight="1">
      <c r="B82" s="302"/>
      <c r="C82" s="303" t="s">
        <v>633</v>
      </c>
      <c r="D82" s="303"/>
      <c r="E82" s="303"/>
      <c r="F82" s="304" t="s">
        <v>626</v>
      </c>
      <c r="G82" s="303"/>
      <c r="H82" s="303" t="s">
        <v>634</v>
      </c>
      <c r="I82" s="303" t="s">
        <v>622</v>
      </c>
      <c r="J82" s="303">
        <v>15</v>
      </c>
      <c r="K82" s="293"/>
    </row>
    <row r="83" ht="15" customHeight="1">
      <c r="B83" s="302"/>
      <c r="C83" s="303" t="s">
        <v>635</v>
      </c>
      <c r="D83" s="303"/>
      <c r="E83" s="303"/>
      <c r="F83" s="304" t="s">
        <v>626</v>
      </c>
      <c r="G83" s="303"/>
      <c r="H83" s="303" t="s">
        <v>636</v>
      </c>
      <c r="I83" s="303" t="s">
        <v>622</v>
      </c>
      <c r="J83" s="303">
        <v>20</v>
      </c>
      <c r="K83" s="293"/>
    </row>
    <row r="84" ht="15" customHeight="1">
      <c r="B84" s="302"/>
      <c r="C84" s="303" t="s">
        <v>637</v>
      </c>
      <c r="D84" s="303"/>
      <c r="E84" s="303"/>
      <c r="F84" s="304" t="s">
        <v>626</v>
      </c>
      <c r="G84" s="303"/>
      <c r="H84" s="303" t="s">
        <v>638</v>
      </c>
      <c r="I84" s="303" t="s">
        <v>622</v>
      </c>
      <c r="J84" s="303">
        <v>20</v>
      </c>
      <c r="K84" s="293"/>
    </row>
    <row r="85" ht="15" customHeight="1">
      <c r="B85" s="302"/>
      <c r="C85" s="280" t="s">
        <v>639</v>
      </c>
      <c r="D85" s="280"/>
      <c r="E85" s="280"/>
      <c r="F85" s="301" t="s">
        <v>626</v>
      </c>
      <c r="G85" s="300"/>
      <c r="H85" s="280" t="s">
        <v>640</v>
      </c>
      <c r="I85" s="280" t="s">
        <v>622</v>
      </c>
      <c r="J85" s="280">
        <v>50</v>
      </c>
      <c r="K85" s="293"/>
    </row>
    <row r="86" ht="15" customHeight="1">
      <c r="B86" s="302"/>
      <c r="C86" s="280" t="s">
        <v>641</v>
      </c>
      <c r="D86" s="280"/>
      <c r="E86" s="280"/>
      <c r="F86" s="301" t="s">
        <v>626</v>
      </c>
      <c r="G86" s="300"/>
      <c r="H86" s="280" t="s">
        <v>642</v>
      </c>
      <c r="I86" s="280" t="s">
        <v>622</v>
      </c>
      <c r="J86" s="280">
        <v>20</v>
      </c>
      <c r="K86" s="293"/>
    </row>
    <row r="87" ht="15" customHeight="1">
      <c r="B87" s="302"/>
      <c r="C87" s="280" t="s">
        <v>643</v>
      </c>
      <c r="D87" s="280"/>
      <c r="E87" s="280"/>
      <c r="F87" s="301" t="s">
        <v>626</v>
      </c>
      <c r="G87" s="300"/>
      <c r="H87" s="280" t="s">
        <v>644</v>
      </c>
      <c r="I87" s="280" t="s">
        <v>622</v>
      </c>
      <c r="J87" s="280">
        <v>20</v>
      </c>
      <c r="K87" s="293"/>
    </row>
    <row r="88" ht="15" customHeight="1">
      <c r="B88" s="302"/>
      <c r="C88" s="280" t="s">
        <v>645</v>
      </c>
      <c r="D88" s="280"/>
      <c r="E88" s="280"/>
      <c r="F88" s="301" t="s">
        <v>626</v>
      </c>
      <c r="G88" s="300"/>
      <c r="H88" s="280" t="s">
        <v>646</v>
      </c>
      <c r="I88" s="280" t="s">
        <v>622</v>
      </c>
      <c r="J88" s="280">
        <v>50</v>
      </c>
      <c r="K88" s="293"/>
    </row>
    <row r="89" ht="15" customHeight="1">
      <c r="B89" s="302"/>
      <c r="C89" s="280" t="s">
        <v>647</v>
      </c>
      <c r="D89" s="280"/>
      <c r="E89" s="280"/>
      <c r="F89" s="301" t="s">
        <v>626</v>
      </c>
      <c r="G89" s="300"/>
      <c r="H89" s="280" t="s">
        <v>647</v>
      </c>
      <c r="I89" s="280" t="s">
        <v>622</v>
      </c>
      <c r="J89" s="280">
        <v>50</v>
      </c>
      <c r="K89" s="293"/>
    </row>
    <row r="90" ht="15" customHeight="1">
      <c r="B90" s="302"/>
      <c r="C90" s="280" t="s">
        <v>111</v>
      </c>
      <c r="D90" s="280"/>
      <c r="E90" s="280"/>
      <c r="F90" s="301" t="s">
        <v>626</v>
      </c>
      <c r="G90" s="300"/>
      <c r="H90" s="280" t="s">
        <v>648</v>
      </c>
      <c r="I90" s="280" t="s">
        <v>622</v>
      </c>
      <c r="J90" s="280">
        <v>255</v>
      </c>
      <c r="K90" s="293"/>
    </row>
    <row r="91" ht="15" customHeight="1">
      <c r="B91" s="302"/>
      <c r="C91" s="280" t="s">
        <v>649</v>
      </c>
      <c r="D91" s="280"/>
      <c r="E91" s="280"/>
      <c r="F91" s="301" t="s">
        <v>620</v>
      </c>
      <c r="G91" s="300"/>
      <c r="H91" s="280" t="s">
        <v>650</v>
      </c>
      <c r="I91" s="280" t="s">
        <v>651</v>
      </c>
      <c r="J91" s="280"/>
      <c r="K91" s="293"/>
    </row>
    <row r="92" ht="15" customHeight="1">
      <c r="B92" s="302"/>
      <c r="C92" s="280" t="s">
        <v>652</v>
      </c>
      <c r="D92" s="280"/>
      <c r="E92" s="280"/>
      <c r="F92" s="301" t="s">
        <v>620</v>
      </c>
      <c r="G92" s="300"/>
      <c r="H92" s="280" t="s">
        <v>653</v>
      </c>
      <c r="I92" s="280" t="s">
        <v>654</v>
      </c>
      <c r="J92" s="280"/>
      <c r="K92" s="293"/>
    </row>
    <row r="93" ht="15" customHeight="1">
      <c r="B93" s="302"/>
      <c r="C93" s="280" t="s">
        <v>655</v>
      </c>
      <c r="D93" s="280"/>
      <c r="E93" s="280"/>
      <c r="F93" s="301" t="s">
        <v>620</v>
      </c>
      <c r="G93" s="300"/>
      <c r="H93" s="280" t="s">
        <v>655</v>
      </c>
      <c r="I93" s="280" t="s">
        <v>654</v>
      </c>
      <c r="J93" s="280"/>
      <c r="K93" s="293"/>
    </row>
    <row r="94" ht="15" customHeight="1">
      <c r="B94" s="302"/>
      <c r="C94" s="280" t="s">
        <v>36</v>
      </c>
      <c r="D94" s="280"/>
      <c r="E94" s="280"/>
      <c r="F94" s="301" t="s">
        <v>620</v>
      </c>
      <c r="G94" s="300"/>
      <c r="H94" s="280" t="s">
        <v>656</v>
      </c>
      <c r="I94" s="280" t="s">
        <v>654</v>
      </c>
      <c r="J94" s="280"/>
      <c r="K94" s="293"/>
    </row>
    <row r="95" ht="15" customHeight="1">
      <c r="B95" s="302"/>
      <c r="C95" s="280" t="s">
        <v>46</v>
      </c>
      <c r="D95" s="280"/>
      <c r="E95" s="280"/>
      <c r="F95" s="301" t="s">
        <v>620</v>
      </c>
      <c r="G95" s="300"/>
      <c r="H95" s="280" t="s">
        <v>657</v>
      </c>
      <c r="I95" s="280" t="s">
        <v>654</v>
      </c>
      <c r="J95" s="280"/>
      <c r="K95" s="293"/>
    </row>
    <row r="96" ht="15" customHeight="1">
      <c r="B96" s="305"/>
      <c r="C96" s="306"/>
      <c r="D96" s="306"/>
      <c r="E96" s="306"/>
      <c r="F96" s="306"/>
      <c r="G96" s="306"/>
      <c r="H96" s="306"/>
      <c r="I96" s="306"/>
      <c r="J96" s="306"/>
      <c r="K96" s="307"/>
    </row>
    <row r="97" ht="18.75" customHeight="1">
      <c r="B97" s="308"/>
      <c r="C97" s="309"/>
      <c r="D97" s="309"/>
      <c r="E97" s="309"/>
      <c r="F97" s="309"/>
      <c r="G97" s="309"/>
      <c r="H97" s="309"/>
      <c r="I97" s="309"/>
      <c r="J97" s="309"/>
      <c r="K97" s="308"/>
    </row>
    <row r="98" ht="18.75" customHeight="1">
      <c r="B98" s="287"/>
      <c r="C98" s="287"/>
      <c r="D98" s="287"/>
      <c r="E98" s="287"/>
      <c r="F98" s="287"/>
      <c r="G98" s="287"/>
      <c r="H98" s="287"/>
      <c r="I98" s="287"/>
      <c r="J98" s="287"/>
      <c r="K98" s="287"/>
    </row>
    <row r="99" ht="7.5" customHeight="1">
      <c r="B99" s="288"/>
      <c r="C99" s="289"/>
      <c r="D99" s="289"/>
      <c r="E99" s="289"/>
      <c r="F99" s="289"/>
      <c r="G99" s="289"/>
      <c r="H99" s="289"/>
      <c r="I99" s="289"/>
      <c r="J99" s="289"/>
      <c r="K99" s="290"/>
    </row>
    <row r="100" ht="45" customHeight="1">
      <c r="B100" s="291"/>
      <c r="C100" s="292" t="s">
        <v>658</v>
      </c>
      <c r="D100" s="292"/>
      <c r="E100" s="292"/>
      <c r="F100" s="292"/>
      <c r="G100" s="292"/>
      <c r="H100" s="292"/>
      <c r="I100" s="292"/>
      <c r="J100" s="292"/>
      <c r="K100" s="293"/>
    </row>
    <row r="101" ht="17.25" customHeight="1">
      <c r="B101" s="291"/>
      <c r="C101" s="294" t="s">
        <v>614</v>
      </c>
      <c r="D101" s="294"/>
      <c r="E101" s="294"/>
      <c r="F101" s="294" t="s">
        <v>615</v>
      </c>
      <c r="G101" s="295"/>
      <c r="H101" s="294" t="s">
        <v>106</v>
      </c>
      <c r="I101" s="294" t="s">
        <v>55</v>
      </c>
      <c r="J101" s="294" t="s">
        <v>616</v>
      </c>
      <c r="K101" s="293"/>
    </row>
    <row r="102" ht="17.25" customHeight="1">
      <c r="B102" s="291"/>
      <c r="C102" s="296" t="s">
        <v>617</v>
      </c>
      <c r="D102" s="296"/>
      <c r="E102" s="296"/>
      <c r="F102" s="297" t="s">
        <v>618</v>
      </c>
      <c r="G102" s="298"/>
      <c r="H102" s="296"/>
      <c r="I102" s="296"/>
      <c r="J102" s="296" t="s">
        <v>619</v>
      </c>
      <c r="K102" s="293"/>
    </row>
    <row r="103" ht="5.25" customHeight="1">
      <c r="B103" s="291"/>
      <c r="C103" s="294"/>
      <c r="D103" s="294"/>
      <c r="E103" s="294"/>
      <c r="F103" s="294"/>
      <c r="G103" s="310"/>
      <c r="H103" s="294"/>
      <c r="I103" s="294"/>
      <c r="J103" s="294"/>
      <c r="K103" s="293"/>
    </row>
    <row r="104" ht="15" customHeight="1">
      <c r="B104" s="291"/>
      <c r="C104" s="280" t="s">
        <v>51</v>
      </c>
      <c r="D104" s="299"/>
      <c r="E104" s="299"/>
      <c r="F104" s="301" t="s">
        <v>620</v>
      </c>
      <c r="G104" s="310"/>
      <c r="H104" s="280" t="s">
        <v>659</v>
      </c>
      <c r="I104" s="280" t="s">
        <v>622</v>
      </c>
      <c r="J104" s="280">
        <v>20</v>
      </c>
      <c r="K104" s="293"/>
    </row>
    <row r="105" ht="15" customHeight="1">
      <c r="B105" s="291"/>
      <c r="C105" s="280" t="s">
        <v>623</v>
      </c>
      <c r="D105" s="280"/>
      <c r="E105" s="280"/>
      <c r="F105" s="301" t="s">
        <v>620</v>
      </c>
      <c r="G105" s="280"/>
      <c r="H105" s="280" t="s">
        <v>659</v>
      </c>
      <c r="I105" s="280" t="s">
        <v>622</v>
      </c>
      <c r="J105" s="280">
        <v>120</v>
      </c>
      <c r="K105" s="293"/>
    </row>
    <row r="106" ht="15" customHeight="1">
      <c r="B106" s="302"/>
      <c r="C106" s="280" t="s">
        <v>625</v>
      </c>
      <c r="D106" s="280"/>
      <c r="E106" s="280"/>
      <c r="F106" s="301" t="s">
        <v>626</v>
      </c>
      <c r="G106" s="280"/>
      <c r="H106" s="280" t="s">
        <v>659</v>
      </c>
      <c r="I106" s="280" t="s">
        <v>622</v>
      </c>
      <c r="J106" s="280">
        <v>50</v>
      </c>
      <c r="K106" s="293"/>
    </row>
    <row r="107" ht="15" customHeight="1">
      <c r="B107" s="302"/>
      <c r="C107" s="280" t="s">
        <v>628</v>
      </c>
      <c r="D107" s="280"/>
      <c r="E107" s="280"/>
      <c r="F107" s="301" t="s">
        <v>620</v>
      </c>
      <c r="G107" s="280"/>
      <c r="H107" s="280" t="s">
        <v>659</v>
      </c>
      <c r="I107" s="280" t="s">
        <v>630</v>
      </c>
      <c r="J107" s="280"/>
      <c r="K107" s="293"/>
    </row>
    <row r="108" ht="15" customHeight="1">
      <c r="B108" s="302"/>
      <c r="C108" s="280" t="s">
        <v>639</v>
      </c>
      <c r="D108" s="280"/>
      <c r="E108" s="280"/>
      <c r="F108" s="301" t="s">
        <v>626</v>
      </c>
      <c r="G108" s="280"/>
      <c r="H108" s="280" t="s">
        <v>659</v>
      </c>
      <c r="I108" s="280" t="s">
        <v>622</v>
      </c>
      <c r="J108" s="280">
        <v>50</v>
      </c>
      <c r="K108" s="293"/>
    </row>
    <row r="109" ht="15" customHeight="1">
      <c r="B109" s="302"/>
      <c r="C109" s="280" t="s">
        <v>647</v>
      </c>
      <c r="D109" s="280"/>
      <c r="E109" s="280"/>
      <c r="F109" s="301" t="s">
        <v>626</v>
      </c>
      <c r="G109" s="280"/>
      <c r="H109" s="280" t="s">
        <v>659</v>
      </c>
      <c r="I109" s="280" t="s">
        <v>622</v>
      </c>
      <c r="J109" s="280">
        <v>50</v>
      </c>
      <c r="K109" s="293"/>
    </row>
    <row r="110" ht="15" customHeight="1">
      <c r="B110" s="302"/>
      <c r="C110" s="280" t="s">
        <v>645</v>
      </c>
      <c r="D110" s="280"/>
      <c r="E110" s="280"/>
      <c r="F110" s="301" t="s">
        <v>626</v>
      </c>
      <c r="G110" s="280"/>
      <c r="H110" s="280" t="s">
        <v>659</v>
      </c>
      <c r="I110" s="280" t="s">
        <v>622</v>
      </c>
      <c r="J110" s="280">
        <v>50</v>
      </c>
      <c r="K110" s="293"/>
    </row>
    <row r="111" ht="15" customHeight="1">
      <c r="B111" s="302"/>
      <c r="C111" s="280" t="s">
        <v>51</v>
      </c>
      <c r="D111" s="280"/>
      <c r="E111" s="280"/>
      <c r="F111" s="301" t="s">
        <v>620</v>
      </c>
      <c r="G111" s="280"/>
      <c r="H111" s="280" t="s">
        <v>660</v>
      </c>
      <c r="I111" s="280" t="s">
        <v>622</v>
      </c>
      <c r="J111" s="280">
        <v>20</v>
      </c>
      <c r="K111" s="293"/>
    </row>
    <row r="112" ht="15" customHeight="1">
      <c r="B112" s="302"/>
      <c r="C112" s="280" t="s">
        <v>661</v>
      </c>
      <c r="D112" s="280"/>
      <c r="E112" s="280"/>
      <c r="F112" s="301" t="s">
        <v>620</v>
      </c>
      <c r="G112" s="280"/>
      <c r="H112" s="280" t="s">
        <v>662</v>
      </c>
      <c r="I112" s="280" t="s">
        <v>622</v>
      </c>
      <c r="J112" s="280">
        <v>120</v>
      </c>
      <c r="K112" s="293"/>
    </row>
    <row r="113" ht="15" customHeight="1">
      <c r="B113" s="302"/>
      <c r="C113" s="280" t="s">
        <v>36</v>
      </c>
      <c r="D113" s="280"/>
      <c r="E113" s="280"/>
      <c r="F113" s="301" t="s">
        <v>620</v>
      </c>
      <c r="G113" s="280"/>
      <c r="H113" s="280" t="s">
        <v>663</v>
      </c>
      <c r="I113" s="280" t="s">
        <v>654</v>
      </c>
      <c r="J113" s="280"/>
      <c r="K113" s="293"/>
    </row>
    <row r="114" ht="15" customHeight="1">
      <c r="B114" s="302"/>
      <c r="C114" s="280" t="s">
        <v>46</v>
      </c>
      <c r="D114" s="280"/>
      <c r="E114" s="280"/>
      <c r="F114" s="301" t="s">
        <v>620</v>
      </c>
      <c r="G114" s="280"/>
      <c r="H114" s="280" t="s">
        <v>664</v>
      </c>
      <c r="I114" s="280" t="s">
        <v>654</v>
      </c>
      <c r="J114" s="280"/>
      <c r="K114" s="293"/>
    </row>
    <row r="115" ht="15" customHeight="1">
      <c r="B115" s="302"/>
      <c r="C115" s="280" t="s">
        <v>55</v>
      </c>
      <c r="D115" s="280"/>
      <c r="E115" s="280"/>
      <c r="F115" s="301" t="s">
        <v>620</v>
      </c>
      <c r="G115" s="280"/>
      <c r="H115" s="280" t="s">
        <v>665</v>
      </c>
      <c r="I115" s="280" t="s">
        <v>666</v>
      </c>
      <c r="J115" s="280"/>
      <c r="K115" s="293"/>
    </row>
    <row r="116" ht="15" customHeight="1">
      <c r="B116" s="305"/>
      <c r="C116" s="311"/>
      <c r="D116" s="311"/>
      <c r="E116" s="311"/>
      <c r="F116" s="311"/>
      <c r="G116" s="311"/>
      <c r="H116" s="311"/>
      <c r="I116" s="311"/>
      <c r="J116" s="311"/>
      <c r="K116" s="307"/>
    </row>
    <row r="117" ht="18.75" customHeight="1">
      <c r="B117" s="312"/>
      <c r="C117" s="276"/>
      <c r="D117" s="276"/>
      <c r="E117" s="276"/>
      <c r="F117" s="313"/>
      <c r="G117" s="276"/>
      <c r="H117" s="276"/>
      <c r="I117" s="276"/>
      <c r="J117" s="276"/>
      <c r="K117" s="312"/>
    </row>
    <row r="118" ht="18.75" customHeight="1">
      <c r="B118" s="287"/>
      <c r="C118" s="287"/>
      <c r="D118" s="287"/>
      <c r="E118" s="287"/>
      <c r="F118" s="287"/>
      <c r="G118" s="287"/>
      <c r="H118" s="287"/>
      <c r="I118" s="287"/>
      <c r="J118" s="287"/>
      <c r="K118" s="287"/>
    </row>
    <row r="119" ht="7.5" customHeight="1">
      <c r="B119" s="314"/>
      <c r="C119" s="315"/>
      <c r="D119" s="315"/>
      <c r="E119" s="315"/>
      <c r="F119" s="315"/>
      <c r="G119" s="315"/>
      <c r="H119" s="315"/>
      <c r="I119" s="315"/>
      <c r="J119" s="315"/>
      <c r="K119" s="316"/>
    </row>
    <row r="120" ht="45" customHeight="1">
      <c r="B120" s="317"/>
      <c r="C120" s="270" t="s">
        <v>667</v>
      </c>
      <c r="D120" s="270"/>
      <c r="E120" s="270"/>
      <c r="F120" s="270"/>
      <c r="G120" s="270"/>
      <c r="H120" s="270"/>
      <c r="I120" s="270"/>
      <c r="J120" s="270"/>
      <c r="K120" s="318"/>
    </row>
    <row r="121" ht="17.25" customHeight="1">
      <c r="B121" s="319"/>
      <c r="C121" s="294" t="s">
        <v>614</v>
      </c>
      <c r="D121" s="294"/>
      <c r="E121" s="294"/>
      <c r="F121" s="294" t="s">
        <v>615</v>
      </c>
      <c r="G121" s="295"/>
      <c r="H121" s="294" t="s">
        <v>106</v>
      </c>
      <c r="I121" s="294" t="s">
        <v>55</v>
      </c>
      <c r="J121" s="294" t="s">
        <v>616</v>
      </c>
      <c r="K121" s="320"/>
    </row>
    <row r="122" ht="17.25" customHeight="1">
      <c r="B122" s="319"/>
      <c r="C122" s="296" t="s">
        <v>617</v>
      </c>
      <c r="D122" s="296"/>
      <c r="E122" s="296"/>
      <c r="F122" s="297" t="s">
        <v>618</v>
      </c>
      <c r="G122" s="298"/>
      <c r="H122" s="296"/>
      <c r="I122" s="296"/>
      <c r="J122" s="296" t="s">
        <v>619</v>
      </c>
      <c r="K122" s="320"/>
    </row>
    <row r="123" ht="5.25" customHeight="1">
      <c r="B123" s="321"/>
      <c r="C123" s="299"/>
      <c r="D123" s="299"/>
      <c r="E123" s="299"/>
      <c r="F123" s="299"/>
      <c r="G123" s="280"/>
      <c r="H123" s="299"/>
      <c r="I123" s="299"/>
      <c r="J123" s="299"/>
      <c r="K123" s="322"/>
    </row>
    <row r="124" ht="15" customHeight="1">
      <c r="B124" s="321"/>
      <c r="C124" s="280" t="s">
        <v>623</v>
      </c>
      <c r="D124" s="299"/>
      <c r="E124" s="299"/>
      <c r="F124" s="301" t="s">
        <v>620</v>
      </c>
      <c r="G124" s="280"/>
      <c r="H124" s="280" t="s">
        <v>659</v>
      </c>
      <c r="I124" s="280" t="s">
        <v>622</v>
      </c>
      <c r="J124" s="280">
        <v>120</v>
      </c>
      <c r="K124" s="323"/>
    </row>
    <row r="125" ht="15" customHeight="1">
      <c r="B125" s="321"/>
      <c r="C125" s="280" t="s">
        <v>668</v>
      </c>
      <c r="D125" s="280"/>
      <c r="E125" s="280"/>
      <c r="F125" s="301" t="s">
        <v>620</v>
      </c>
      <c r="G125" s="280"/>
      <c r="H125" s="280" t="s">
        <v>669</v>
      </c>
      <c r="I125" s="280" t="s">
        <v>622</v>
      </c>
      <c r="J125" s="280" t="s">
        <v>670</v>
      </c>
      <c r="K125" s="323"/>
    </row>
    <row r="126" ht="15" customHeight="1">
      <c r="B126" s="321"/>
      <c r="C126" s="280" t="s">
        <v>569</v>
      </c>
      <c r="D126" s="280"/>
      <c r="E126" s="280"/>
      <c r="F126" s="301" t="s">
        <v>620</v>
      </c>
      <c r="G126" s="280"/>
      <c r="H126" s="280" t="s">
        <v>671</v>
      </c>
      <c r="I126" s="280" t="s">
        <v>622</v>
      </c>
      <c r="J126" s="280" t="s">
        <v>670</v>
      </c>
      <c r="K126" s="323"/>
    </row>
    <row r="127" ht="15" customHeight="1">
      <c r="B127" s="321"/>
      <c r="C127" s="280" t="s">
        <v>631</v>
      </c>
      <c r="D127" s="280"/>
      <c r="E127" s="280"/>
      <c r="F127" s="301" t="s">
        <v>626</v>
      </c>
      <c r="G127" s="280"/>
      <c r="H127" s="280" t="s">
        <v>632</v>
      </c>
      <c r="I127" s="280" t="s">
        <v>622</v>
      </c>
      <c r="J127" s="280">
        <v>15</v>
      </c>
      <c r="K127" s="323"/>
    </row>
    <row r="128" ht="15" customHeight="1">
      <c r="B128" s="321"/>
      <c r="C128" s="303" t="s">
        <v>633</v>
      </c>
      <c r="D128" s="303"/>
      <c r="E128" s="303"/>
      <c r="F128" s="304" t="s">
        <v>626</v>
      </c>
      <c r="G128" s="303"/>
      <c r="H128" s="303" t="s">
        <v>634</v>
      </c>
      <c r="I128" s="303" t="s">
        <v>622</v>
      </c>
      <c r="J128" s="303">
        <v>15</v>
      </c>
      <c r="K128" s="323"/>
    </row>
    <row r="129" ht="15" customHeight="1">
      <c r="B129" s="321"/>
      <c r="C129" s="303" t="s">
        <v>635</v>
      </c>
      <c r="D129" s="303"/>
      <c r="E129" s="303"/>
      <c r="F129" s="304" t="s">
        <v>626</v>
      </c>
      <c r="G129" s="303"/>
      <c r="H129" s="303" t="s">
        <v>636</v>
      </c>
      <c r="I129" s="303" t="s">
        <v>622</v>
      </c>
      <c r="J129" s="303">
        <v>20</v>
      </c>
      <c r="K129" s="323"/>
    </row>
    <row r="130" ht="15" customHeight="1">
      <c r="B130" s="321"/>
      <c r="C130" s="303" t="s">
        <v>637</v>
      </c>
      <c r="D130" s="303"/>
      <c r="E130" s="303"/>
      <c r="F130" s="304" t="s">
        <v>626</v>
      </c>
      <c r="G130" s="303"/>
      <c r="H130" s="303" t="s">
        <v>638</v>
      </c>
      <c r="I130" s="303" t="s">
        <v>622</v>
      </c>
      <c r="J130" s="303">
        <v>20</v>
      </c>
      <c r="K130" s="323"/>
    </row>
    <row r="131" ht="15" customHeight="1">
      <c r="B131" s="321"/>
      <c r="C131" s="280" t="s">
        <v>625</v>
      </c>
      <c r="D131" s="280"/>
      <c r="E131" s="280"/>
      <c r="F131" s="301" t="s">
        <v>626</v>
      </c>
      <c r="G131" s="280"/>
      <c r="H131" s="280" t="s">
        <v>659</v>
      </c>
      <c r="I131" s="280" t="s">
        <v>622</v>
      </c>
      <c r="J131" s="280">
        <v>50</v>
      </c>
      <c r="K131" s="323"/>
    </row>
    <row r="132" ht="15" customHeight="1">
      <c r="B132" s="321"/>
      <c r="C132" s="280" t="s">
        <v>639</v>
      </c>
      <c r="D132" s="280"/>
      <c r="E132" s="280"/>
      <c r="F132" s="301" t="s">
        <v>626</v>
      </c>
      <c r="G132" s="280"/>
      <c r="H132" s="280" t="s">
        <v>659</v>
      </c>
      <c r="I132" s="280" t="s">
        <v>622</v>
      </c>
      <c r="J132" s="280">
        <v>50</v>
      </c>
      <c r="K132" s="323"/>
    </row>
    <row r="133" ht="15" customHeight="1">
      <c r="B133" s="321"/>
      <c r="C133" s="280" t="s">
        <v>645</v>
      </c>
      <c r="D133" s="280"/>
      <c r="E133" s="280"/>
      <c r="F133" s="301" t="s">
        <v>626</v>
      </c>
      <c r="G133" s="280"/>
      <c r="H133" s="280" t="s">
        <v>659</v>
      </c>
      <c r="I133" s="280" t="s">
        <v>622</v>
      </c>
      <c r="J133" s="280">
        <v>50</v>
      </c>
      <c r="K133" s="323"/>
    </row>
    <row r="134" ht="15" customHeight="1">
      <c r="B134" s="321"/>
      <c r="C134" s="280" t="s">
        <v>647</v>
      </c>
      <c r="D134" s="280"/>
      <c r="E134" s="280"/>
      <c r="F134" s="301" t="s">
        <v>626</v>
      </c>
      <c r="G134" s="280"/>
      <c r="H134" s="280" t="s">
        <v>659</v>
      </c>
      <c r="I134" s="280" t="s">
        <v>622</v>
      </c>
      <c r="J134" s="280">
        <v>50</v>
      </c>
      <c r="K134" s="323"/>
    </row>
    <row r="135" ht="15" customHeight="1">
      <c r="B135" s="321"/>
      <c r="C135" s="280" t="s">
        <v>111</v>
      </c>
      <c r="D135" s="280"/>
      <c r="E135" s="280"/>
      <c r="F135" s="301" t="s">
        <v>626</v>
      </c>
      <c r="G135" s="280"/>
      <c r="H135" s="280" t="s">
        <v>672</v>
      </c>
      <c r="I135" s="280" t="s">
        <v>622</v>
      </c>
      <c r="J135" s="280">
        <v>255</v>
      </c>
      <c r="K135" s="323"/>
    </row>
    <row r="136" ht="15" customHeight="1">
      <c r="B136" s="321"/>
      <c r="C136" s="280" t="s">
        <v>649</v>
      </c>
      <c r="D136" s="280"/>
      <c r="E136" s="280"/>
      <c r="F136" s="301" t="s">
        <v>620</v>
      </c>
      <c r="G136" s="280"/>
      <c r="H136" s="280" t="s">
        <v>673</v>
      </c>
      <c r="I136" s="280" t="s">
        <v>651</v>
      </c>
      <c r="J136" s="280"/>
      <c r="K136" s="323"/>
    </row>
    <row r="137" ht="15" customHeight="1">
      <c r="B137" s="321"/>
      <c r="C137" s="280" t="s">
        <v>652</v>
      </c>
      <c r="D137" s="280"/>
      <c r="E137" s="280"/>
      <c r="F137" s="301" t="s">
        <v>620</v>
      </c>
      <c r="G137" s="280"/>
      <c r="H137" s="280" t="s">
        <v>674</v>
      </c>
      <c r="I137" s="280" t="s">
        <v>654</v>
      </c>
      <c r="J137" s="280"/>
      <c r="K137" s="323"/>
    </row>
    <row r="138" ht="15" customHeight="1">
      <c r="B138" s="321"/>
      <c r="C138" s="280" t="s">
        <v>655</v>
      </c>
      <c r="D138" s="280"/>
      <c r="E138" s="280"/>
      <c r="F138" s="301" t="s">
        <v>620</v>
      </c>
      <c r="G138" s="280"/>
      <c r="H138" s="280" t="s">
        <v>655</v>
      </c>
      <c r="I138" s="280" t="s">
        <v>654</v>
      </c>
      <c r="J138" s="280"/>
      <c r="K138" s="323"/>
    </row>
    <row r="139" ht="15" customHeight="1">
      <c r="B139" s="321"/>
      <c r="C139" s="280" t="s">
        <v>36</v>
      </c>
      <c r="D139" s="280"/>
      <c r="E139" s="280"/>
      <c r="F139" s="301" t="s">
        <v>620</v>
      </c>
      <c r="G139" s="280"/>
      <c r="H139" s="280" t="s">
        <v>675</v>
      </c>
      <c r="I139" s="280" t="s">
        <v>654</v>
      </c>
      <c r="J139" s="280"/>
      <c r="K139" s="323"/>
    </row>
    <row r="140" ht="15" customHeight="1">
      <c r="B140" s="321"/>
      <c r="C140" s="280" t="s">
        <v>676</v>
      </c>
      <c r="D140" s="280"/>
      <c r="E140" s="280"/>
      <c r="F140" s="301" t="s">
        <v>620</v>
      </c>
      <c r="G140" s="280"/>
      <c r="H140" s="280" t="s">
        <v>677</v>
      </c>
      <c r="I140" s="280" t="s">
        <v>654</v>
      </c>
      <c r="J140" s="280"/>
      <c r="K140" s="323"/>
    </row>
    <row r="141" ht="15" customHeight="1">
      <c r="B141" s="324"/>
      <c r="C141" s="325"/>
      <c r="D141" s="325"/>
      <c r="E141" s="325"/>
      <c r="F141" s="325"/>
      <c r="G141" s="325"/>
      <c r="H141" s="325"/>
      <c r="I141" s="325"/>
      <c r="J141" s="325"/>
      <c r="K141" s="326"/>
    </row>
    <row r="142" ht="18.75" customHeight="1">
      <c r="B142" s="276"/>
      <c r="C142" s="276"/>
      <c r="D142" s="276"/>
      <c r="E142" s="276"/>
      <c r="F142" s="313"/>
      <c r="G142" s="276"/>
      <c r="H142" s="276"/>
      <c r="I142" s="276"/>
      <c r="J142" s="276"/>
      <c r="K142" s="276"/>
    </row>
    <row r="143" ht="18.75" customHeight="1">
      <c r="B143" s="287"/>
      <c r="C143" s="287"/>
      <c r="D143" s="287"/>
      <c r="E143" s="287"/>
      <c r="F143" s="287"/>
      <c r="G143" s="287"/>
      <c r="H143" s="287"/>
      <c r="I143" s="287"/>
      <c r="J143" s="287"/>
      <c r="K143" s="287"/>
    </row>
    <row r="144" ht="7.5" customHeight="1">
      <c r="B144" s="288"/>
      <c r="C144" s="289"/>
      <c r="D144" s="289"/>
      <c r="E144" s="289"/>
      <c r="F144" s="289"/>
      <c r="G144" s="289"/>
      <c r="H144" s="289"/>
      <c r="I144" s="289"/>
      <c r="J144" s="289"/>
      <c r="K144" s="290"/>
    </row>
    <row r="145" ht="45" customHeight="1">
      <c r="B145" s="291"/>
      <c r="C145" s="292" t="s">
        <v>678</v>
      </c>
      <c r="D145" s="292"/>
      <c r="E145" s="292"/>
      <c r="F145" s="292"/>
      <c r="G145" s="292"/>
      <c r="H145" s="292"/>
      <c r="I145" s="292"/>
      <c r="J145" s="292"/>
      <c r="K145" s="293"/>
    </row>
    <row r="146" ht="17.25" customHeight="1">
      <c r="B146" s="291"/>
      <c r="C146" s="294" t="s">
        <v>614</v>
      </c>
      <c r="D146" s="294"/>
      <c r="E146" s="294"/>
      <c r="F146" s="294" t="s">
        <v>615</v>
      </c>
      <c r="G146" s="295"/>
      <c r="H146" s="294" t="s">
        <v>106</v>
      </c>
      <c r="I146" s="294" t="s">
        <v>55</v>
      </c>
      <c r="J146" s="294" t="s">
        <v>616</v>
      </c>
      <c r="K146" s="293"/>
    </row>
    <row r="147" ht="17.25" customHeight="1">
      <c r="B147" s="291"/>
      <c r="C147" s="296" t="s">
        <v>617</v>
      </c>
      <c r="D147" s="296"/>
      <c r="E147" s="296"/>
      <c r="F147" s="297" t="s">
        <v>618</v>
      </c>
      <c r="G147" s="298"/>
      <c r="H147" s="296"/>
      <c r="I147" s="296"/>
      <c r="J147" s="296" t="s">
        <v>619</v>
      </c>
      <c r="K147" s="293"/>
    </row>
    <row r="148" ht="5.25" customHeight="1">
      <c r="B148" s="302"/>
      <c r="C148" s="299"/>
      <c r="D148" s="299"/>
      <c r="E148" s="299"/>
      <c r="F148" s="299"/>
      <c r="G148" s="300"/>
      <c r="H148" s="299"/>
      <c r="I148" s="299"/>
      <c r="J148" s="299"/>
      <c r="K148" s="323"/>
    </row>
    <row r="149" ht="15" customHeight="1">
      <c r="B149" s="302"/>
      <c r="C149" s="327" t="s">
        <v>623</v>
      </c>
      <c r="D149" s="280"/>
      <c r="E149" s="280"/>
      <c r="F149" s="328" t="s">
        <v>620</v>
      </c>
      <c r="G149" s="280"/>
      <c r="H149" s="327" t="s">
        <v>659</v>
      </c>
      <c r="I149" s="327" t="s">
        <v>622</v>
      </c>
      <c r="J149" s="327">
        <v>120</v>
      </c>
      <c r="K149" s="323"/>
    </row>
    <row r="150" ht="15" customHeight="1">
      <c r="B150" s="302"/>
      <c r="C150" s="327" t="s">
        <v>668</v>
      </c>
      <c r="D150" s="280"/>
      <c r="E150" s="280"/>
      <c r="F150" s="328" t="s">
        <v>620</v>
      </c>
      <c r="G150" s="280"/>
      <c r="H150" s="327" t="s">
        <v>679</v>
      </c>
      <c r="I150" s="327" t="s">
        <v>622</v>
      </c>
      <c r="J150" s="327" t="s">
        <v>670</v>
      </c>
      <c r="K150" s="323"/>
    </row>
    <row r="151" ht="15" customHeight="1">
      <c r="B151" s="302"/>
      <c r="C151" s="327" t="s">
        <v>569</v>
      </c>
      <c r="D151" s="280"/>
      <c r="E151" s="280"/>
      <c r="F151" s="328" t="s">
        <v>620</v>
      </c>
      <c r="G151" s="280"/>
      <c r="H151" s="327" t="s">
        <v>680</v>
      </c>
      <c r="I151" s="327" t="s">
        <v>622</v>
      </c>
      <c r="J151" s="327" t="s">
        <v>670</v>
      </c>
      <c r="K151" s="323"/>
    </row>
    <row r="152" ht="15" customHeight="1">
      <c r="B152" s="302"/>
      <c r="C152" s="327" t="s">
        <v>625</v>
      </c>
      <c r="D152" s="280"/>
      <c r="E152" s="280"/>
      <c r="F152" s="328" t="s">
        <v>626</v>
      </c>
      <c r="G152" s="280"/>
      <c r="H152" s="327" t="s">
        <v>659</v>
      </c>
      <c r="I152" s="327" t="s">
        <v>622</v>
      </c>
      <c r="J152" s="327">
        <v>50</v>
      </c>
      <c r="K152" s="323"/>
    </row>
    <row r="153" ht="15" customHeight="1">
      <c r="B153" s="302"/>
      <c r="C153" s="327" t="s">
        <v>628</v>
      </c>
      <c r="D153" s="280"/>
      <c r="E153" s="280"/>
      <c r="F153" s="328" t="s">
        <v>620</v>
      </c>
      <c r="G153" s="280"/>
      <c r="H153" s="327" t="s">
        <v>659</v>
      </c>
      <c r="I153" s="327" t="s">
        <v>630</v>
      </c>
      <c r="J153" s="327"/>
      <c r="K153" s="323"/>
    </row>
    <row r="154" ht="15" customHeight="1">
      <c r="B154" s="302"/>
      <c r="C154" s="327" t="s">
        <v>639</v>
      </c>
      <c r="D154" s="280"/>
      <c r="E154" s="280"/>
      <c r="F154" s="328" t="s">
        <v>626</v>
      </c>
      <c r="G154" s="280"/>
      <c r="H154" s="327" t="s">
        <v>659</v>
      </c>
      <c r="I154" s="327" t="s">
        <v>622</v>
      </c>
      <c r="J154" s="327">
        <v>50</v>
      </c>
      <c r="K154" s="323"/>
    </row>
    <row r="155" ht="15" customHeight="1">
      <c r="B155" s="302"/>
      <c r="C155" s="327" t="s">
        <v>647</v>
      </c>
      <c r="D155" s="280"/>
      <c r="E155" s="280"/>
      <c r="F155" s="328" t="s">
        <v>626</v>
      </c>
      <c r="G155" s="280"/>
      <c r="H155" s="327" t="s">
        <v>659</v>
      </c>
      <c r="I155" s="327" t="s">
        <v>622</v>
      </c>
      <c r="J155" s="327">
        <v>50</v>
      </c>
      <c r="K155" s="323"/>
    </row>
    <row r="156" ht="15" customHeight="1">
      <c r="B156" s="302"/>
      <c r="C156" s="327" t="s">
        <v>645</v>
      </c>
      <c r="D156" s="280"/>
      <c r="E156" s="280"/>
      <c r="F156" s="328" t="s">
        <v>626</v>
      </c>
      <c r="G156" s="280"/>
      <c r="H156" s="327" t="s">
        <v>659</v>
      </c>
      <c r="I156" s="327" t="s">
        <v>622</v>
      </c>
      <c r="J156" s="327">
        <v>50</v>
      </c>
      <c r="K156" s="323"/>
    </row>
    <row r="157" ht="15" customHeight="1">
      <c r="B157" s="302"/>
      <c r="C157" s="327" t="s">
        <v>90</v>
      </c>
      <c r="D157" s="280"/>
      <c r="E157" s="280"/>
      <c r="F157" s="328" t="s">
        <v>620</v>
      </c>
      <c r="G157" s="280"/>
      <c r="H157" s="327" t="s">
        <v>681</v>
      </c>
      <c r="I157" s="327" t="s">
        <v>622</v>
      </c>
      <c r="J157" s="327" t="s">
        <v>682</v>
      </c>
      <c r="K157" s="323"/>
    </row>
    <row r="158" ht="15" customHeight="1">
      <c r="B158" s="302"/>
      <c r="C158" s="327" t="s">
        <v>683</v>
      </c>
      <c r="D158" s="280"/>
      <c r="E158" s="280"/>
      <c r="F158" s="328" t="s">
        <v>620</v>
      </c>
      <c r="G158" s="280"/>
      <c r="H158" s="327" t="s">
        <v>684</v>
      </c>
      <c r="I158" s="327" t="s">
        <v>654</v>
      </c>
      <c r="J158" s="327"/>
      <c r="K158" s="323"/>
    </row>
    <row r="159" ht="15" customHeight="1">
      <c r="B159" s="329"/>
      <c r="C159" s="311"/>
      <c r="D159" s="311"/>
      <c r="E159" s="311"/>
      <c r="F159" s="311"/>
      <c r="G159" s="311"/>
      <c r="H159" s="311"/>
      <c r="I159" s="311"/>
      <c r="J159" s="311"/>
      <c r="K159" s="330"/>
    </row>
    <row r="160" ht="18.75" customHeight="1">
      <c r="B160" s="276"/>
      <c r="C160" s="280"/>
      <c r="D160" s="280"/>
      <c r="E160" s="280"/>
      <c r="F160" s="301"/>
      <c r="G160" s="280"/>
      <c r="H160" s="280"/>
      <c r="I160" s="280"/>
      <c r="J160" s="280"/>
      <c r="K160" s="276"/>
    </row>
    <row r="161" ht="18.75" customHeight="1">
      <c r="B161" s="287"/>
      <c r="C161" s="287"/>
      <c r="D161" s="287"/>
      <c r="E161" s="287"/>
      <c r="F161" s="287"/>
      <c r="G161" s="287"/>
      <c r="H161" s="287"/>
      <c r="I161" s="287"/>
      <c r="J161" s="287"/>
      <c r="K161" s="287"/>
    </row>
    <row r="162" ht="7.5" customHeight="1">
      <c r="B162" s="266"/>
      <c r="C162" s="267"/>
      <c r="D162" s="267"/>
      <c r="E162" s="267"/>
      <c r="F162" s="267"/>
      <c r="G162" s="267"/>
      <c r="H162" s="267"/>
      <c r="I162" s="267"/>
      <c r="J162" s="267"/>
      <c r="K162" s="268"/>
    </row>
    <row r="163" ht="45" customHeight="1">
      <c r="B163" s="269"/>
      <c r="C163" s="270" t="s">
        <v>685</v>
      </c>
      <c r="D163" s="270"/>
      <c r="E163" s="270"/>
      <c r="F163" s="270"/>
      <c r="G163" s="270"/>
      <c r="H163" s="270"/>
      <c r="I163" s="270"/>
      <c r="J163" s="270"/>
      <c r="K163" s="271"/>
    </row>
    <row r="164" ht="17.25" customHeight="1">
      <c r="B164" s="269"/>
      <c r="C164" s="294" t="s">
        <v>614</v>
      </c>
      <c r="D164" s="294"/>
      <c r="E164" s="294"/>
      <c r="F164" s="294" t="s">
        <v>615</v>
      </c>
      <c r="G164" s="331"/>
      <c r="H164" s="332" t="s">
        <v>106</v>
      </c>
      <c r="I164" s="332" t="s">
        <v>55</v>
      </c>
      <c r="J164" s="294" t="s">
        <v>616</v>
      </c>
      <c r="K164" s="271"/>
    </row>
    <row r="165" ht="17.25" customHeight="1">
      <c r="B165" s="272"/>
      <c r="C165" s="296" t="s">
        <v>617</v>
      </c>
      <c r="D165" s="296"/>
      <c r="E165" s="296"/>
      <c r="F165" s="297" t="s">
        <v>618</v>
      </c>
      <c r="G165" s="333"/>
      <c r="H165" s="334"/>
      <c r="I165" s="334"/>
      <c r="J165" s="296" t="s">
        <v>619</v>
      </c>
      <c r="K165" s="274"/>
    </row>
    <row r="166" ht="5.25" customHeight="1">
      <c r="B166" s="302"/>
      <c r="C166" s="299"/>
      <c r="D166" s="299"/>
      <c r="E166" s="299"/>
      <c r="F166" s="299"/>
      <c r="G166" s="300"/>
      <c r="H166" s="299"/>
      <c r="I166" s="299"/>
      <c r="J166" s="299"/>
      <c r="K166" s="323"/>
    </row>
    <row r="167" ht="15" customHeight="1">
      <c r="B167" s="302"/>
      <c r="C167" s="280" t="s">
        <v>623</v>
      </c>
      <c r="D167" s="280"/>
      <c r="E167" s="280"/>
      <c r="F167" s="301" t="s">
        <v>620</v>
      </c>
      <c r="G167" s="280"/>
      <c r="H167" s="280" t="s">
        <v>659</v>
      </c>
      <c r="I167" s="280" t="s">
        <v>622</v>
      </c>
      <c r="J167" s="280">
        <v>120</v>
      </c>
      <c r="K167" s="323"/>
    </row>
    <row r="168" ht="15" customHeight="1">
      <c r="B168" s="302"/>
      <c r="C168" s="280" t="s">
        <v>668</v>
      </c>
      <c r="D168" s="280"/>
      <c r="E168" s="280"/>
      <c r="F168" s="301" t="s">
        <v>620</v>
      </c>
      <c r="G168" s="280"/>
      <c r="H168" s="280" t="s">
        <v>669</v>
      </c>
      <c r="I168" s="280" t="s">
        <v>622</v>
      </c>
      <c r="J168" s="280" t="s">
        <v>670</v>
      </c>
      <c r="K168" s="323"/>
    </row>
    <row r="169" ht="15" customHeight="1">
      <c r="B169" s="302"/>
      <c r="C169" s="280" t="s">
        <v>569</v>
      </c>
      <c r="D169" s="280"/>
      <c r="E169" s="280"/>
      <c r="F169" s="301" t="s">
        <v>620</v>
      </c>
      <c r="G169" s="280"/>
      <c r="H169" s="280" t="s">
        <v>686</v>
      </c>
      <c r="I169" s="280" t="s">
        <v>622</v>
      </c>
      <c r="J169" s="280" t="s">
        <v>670</v>
      </c>
      <c r="K169" s="323"/>
    </row>
    <row r="170" ht="15" customHeight="1">
      <c r="B170" s="302"/>
      <c r="C170" s="280" t="s">
        <v>625</v>
      </c>
      <c r="D170" s="280"/>
      <c r="E170" s="280"/>
      <c r="F170" s="301" t="s">
        <v>626</v>
      </c>
      <c r="G170" s="280"/>
      <c r="H170" s="280" t="s">
        <v>686</v>
      </c>
      <c r="I170" s="280" t="s">
        <v>622</v>
      </c>
      <c r="J170" s="280">
        <v>50</v>
      </c>
      <c r="K170" s="323"/>
    </row>
    <row r="171" ht="15" customHeight="1">
      <c r="B171" s="302"/>
      <c r="C171" s="280" t="s">
        <v>628</v>
      </c>
      <c r="D171" s="280"/>
      <c r="E171" s="280"/>
      <c r="F171" s="301" t="s">
        <v>620</v>
      </c>
      <c r="G171" s="280"/>
      <c r="H171" s="280" t="s">
        <v>686</v>
      </c>
      <c r="I171" s="280" t="s">
        <v>630</v>
      </c>
      <c r="J171" s="280"/>
      <c r="K171" s="323"/>
    </row>
    <row r="172" ht="15" customHeight="1">
      <c r="B172" s="302"/>
      <c r="C172" s="280" t="s">
        <v>639</v>
      </c>
      <c r="D172" s="280"/>
      <c r="E172" s="280"/>
      <c r="F172" s="301" t="s">
        <v>626</v>
      </c>
      <c r="G172" s="280"/>
      <c r="H172" s="280" t="s">
        <v>686</v>
      </c>
      <c r="I172" s="280" t="s">
        <v>622</v>
      </c>
      <c r="J172" s="280">
        <v>50</v>
      </c>
      <c r="K172" s="323"/>
    </row>
    <row r="173" ht="15" customHeight="1">
      <c r="B173" s="302"/>
      <c r="C173" s="280" t="s">
        <v>647</v>
      </c>
      <c r="D173" s="280"/>
      <c r="E173" s="280"/>
      <c r="F173" s="301" t="s">
        <v>626</v>
      </c>
      <c r="G173" s="280"/>
      <c r="H173" s="280" t="s">
        <v>686</v>
      </c>
      <c r="I173" s="280" t="s">
        <v>622</v>
      </c>
      <c r="J173" s="280">
        <v>50</v>
      </c>
      <c r="K173" s="323"/>
    </row>
    <row r="174" ht="15" customHeight="1">
      <c r="B174" s="302"/>
      <c r="C174" s="280" t="s">
        <v>645</v>
      </c>
      <c r="D174" s="280"/>
      <c r="E174" s="280"/>
      <c r="F174" s="301" t="s">
        <v>626</v>
      </c>
      <c r="G174" s="280"/>
      <c r="H174" s="280" t="s">
        <v>686</v>
      </c>
      <c r="I174" s="280" t="s">
        <v>622</v>
      </c>
      <c r="J174" s="280">
        <v>50</v>
      </c>
      <c r="K174" s="323"/>
    </row>
    <row r="175" ht="15" customHeight="1">
      <c r="B175" s="302"/>
      <c r="C175" s="280" t="s">
        <v>105</v>
      </c>
      <c r="D175" s="280"/>
      <c r="E175" s="280"/>
      <c r="F175" s="301" t="s">
        <v>620</v>
      </c>
      <c r="G175" s="280"/>
      <c r="H175" s="280" t="s">
        <v>687</v>
      </c>
      <c r="I175" s="280" t="s">
        <v>688</v>
      </c>
      <c r="J175" s="280"/>
      <c r="K175" s="323"/>
    </row>
    <row r="176" ht="15" customHeight="1">
      <c r="B176" s="302"/>
      <c r="C176" s="280" t="s">
        <v>55</v>
      </c>
      <c r="D176" s="280"/>
      <c r="E176" s="280"/>
      <c r="F176" s="301" t="s">
        <v>620</v>
      </c>
      <c r="G176" s="280"/>
      <c r="H176" s="280" t="s">
        <v>689</v>
      </c>
      <c r="I176" s="280" t="s">
        <v>690</v>
      </c>
      <c r="J176" s="280">
        <v>1</v>
      </c>
      <c r="K176" s="323"/>
    </row>
    <row r="177" ht="15" customHeight="1">
      <c r="B177" s="302"/>
      <c r="C177" s="280" t="s">
        <v>51</v>
      </c>
      <c r="D177" s="280"/>
      <c r="E177" s="280"/>
      <c r="F177" s="301" t="s">
        <v>620</v>
      </c>
      <c r="G177" s="280"/>
      <c r="H177" s="280" t="s">
        <v>691</v>
      </c>
      <c r="I177" s="280" t="s">
        <v>622</v>
      </c>
      <c r="J177" s="280">
        <v>20</v>
      </c>
      <c r="K177" s="323"/>
    </row>
    <row r="178" ht="15" customHeight="1">
      <c r="B178" s="302"/>
      <c r="C178" s="280" t="s">
        <v>106</v>
      </c>
      <c r="D178" s="280"/>
      <c r="E178" s="280"/>
      <c r="F178" s="301" t="s">
        <v>620</v>
      </c>
      <c r="G178" s="280"/>
      <c r="H178" s="280" t="s">
        <v>692</v>
      </c>
      <c r="I178" s="280" t="s">
        <v>622</v>
      </c>
      <c r="J178" s="280">
        <v>255</v>
      </c>
      <c r="K178" s="323"/>
    </row>
    <row r="179" ht="15" customHeight="1">
      <c r="B179" s="302"/>
      <c r="C179" s="280" t="s">
        <v>107</v>
      </c>
      <c r="D179" s="280"/>
      <c r="E179" s="280"/>
      <c r="F179" s="301" t="s">
        <v>620</v>
      </c>
      <c r="G179" s="280"/>
      <c r="H179" s="280" t="s">
        <v>585</v>
      </c>
      <c r="I179" s="280" t="s">
        <v>622</v>
      </c>
      <c r="J179" s="280">
        <v>10</v>
      </c>
      <c r="K179" s="323"/>
    </row>
    <row r="180" ht="15" customHeight="1">
      <c r="B180" s="302"/>
      <c r="C180" s="280" t="s">
        <v>108</v>
      </c>
      <c r="D180" s="280"/>
      <c r="E180" s="280"/>
      <c r="F180" s="301" t="s">
        <v>620</v>
      </c>
      <c r="G180" s="280"/>
      <c r="H180" s="280" t="s">
        <v>693</v>
      </c>
      <c r="I180" s="280" t="s">
        <v>654</v>
      </c>
      <c r="J180" s="280"/>
      <c r="K180" s="323"/>
    </row>
    <row r="181" ht="15" customHeight="1">
      <c r="B181" s="302"/>
      <c r="C181" s="280" t="s">
        <v>694</v>
      </c>
      <c r="D181" s="280"/>
      <c r="E181" s="280"/>
      <c r="F181" s="301" t="s">
        <v>620</v>
      </c>
      <c r="G181" s="280"/>
      <c r="H181" s="280" t="s">
        <v>695</v>
      </c>
      <c r="I181" s="280" t="s">
        <v>654</v>
      </c>
      <c r="J181" s="280"/>
      <c r="K181" s="323"/>
    </row>
    <row r="182" ht="15" customHeight="1">
      <c r="B182" s="302"/>
      <c r="C182" s="280" t="s">
        <v>683</v>
      </c>
      <c r="D182" s="280"/>
      <c r="E182" s="280"/>
      <c r="F182" s="301" t="s">
        <v>620</v>
      </c>
      <c r="G182" s="280"/>
      <c r="H182" s="280" t="s">
        <v>696</v>
      </c>
      <c r="I182" s="280" t="s">
        <v>654</v>
      </c>
      <c r="J182" s="280"/>
      <c r="K182" s="323"/>
    </row>
    <row r="183" ht="15" customHeight="1">
      <c r="B183" s="302"/>
      <c r="C183" s="280" t="s">
        <v>110</v>
      </c>
      <c r="D183" s="280"/>
      <c r="E183" s="280"/>
      <c r="F183" s="301" t="s">
        <v>626</v>
      </c>
      <c r="G183" s="280"/>
      <c r="H183" s="280" t="s">
        <v>697</v>
      </c>
      <c r="I183" s="280" t="s">
        <v>622</v>
      </c>
      <c r="J183" s="280">
        <v>50</v>
      </c>
      <c r="K183" s="323"/>
    </row>
    <row r="184" ht="15" customHeight="1">
      <c r="B184" s="302"/>
      <c r="C184" s="280" t="s">
        <v>698</v>
      </c>
      <c r="D184" s="280"/>
      <c r="E184" s="280"/>
      <c r="F184" s="301" t="s">
        <v>626</v>
      </c>
      <c r="G184" s="280"/>
      <c r="H184" s="280" t="s">
        <v>699</v>
      </c>
      <c r="I184" s="280" t="s">
        <v>700</v>
      </c>
      <c r="J184" s="280"/>
      <c r="K184" s="323"/>
    </row>
    <row r="185" ht="15" customHeight="1">
      <c r="B185" s="302"/>
      <c r="C185" s="280" t="s">
        <v>701</v>
      </c>
      <c r="D185" s="280"/>
      <c r="E185" s="280"/>
      <c r="F185" s="301" t="s">
        <v>626</v>
      </c>
      <c r="G185" s="280"/>
      <c r="H185" s="280" t="s">
        <v>702</v>
      </c>
      <c r="I185" s="280" t="s">
        <v>700</v>
      </c>
      <c r="J185" s="280"/>
      <c r="K185" s="323"/>
    </row>
    <row r="186" ht="15" customHeight="1">
      <c r="B186" s="302"/>
      <c r="C186" s="280" t="s">
        <v>703</v>
      </c>
      <c r="D186" s="280"/>
      <c r="E186" s="280"/>
      <c r="F186" s="301" t="s">
        <v>626</v>
      </c>
      <c r="G186" s="280"/>
      <c r="H186" s="280" t="s">
        <v>704</v>
      </c>
      <c r="I186" s="280" t="s">
        <v>700</v>
      </c>
      <c r="J186" s="280"/>
      <c r="K186" s="323"/>
    </row>
    <row r="187" ht="15" customHeight="1">
      <c r="B187" s="302"/>
      <c r="C187" s="335" t="s">
        <v>705</v>
      </c>
      <c r="D187" s="280"/>
      <c r="E187" s="280"/>
      <c r="F187" s="301" t="s">
        <v>626</v>
      </c>
      <c r="G187" s="280"/>
      <c r="H187" s="280" t="s">
        <v>706</v>
      </c>
      <c r="I187" s="280" t="s">
        <v>707</v>
      </c>
      <c r="J187" s="336" t="s">
        <v>708</v>
      </c>
      <c r="K187" s="323"/>
    </row>
    <row r="188" ht="15" customHeight="1">
      <c r="B188" s="302"/>
      <c r="C188" s="286" t="s">
        <v>40</v>
      </c>
      <c r="D188" s="280"/>
      <c r="E188" s="280"/>
      <c r="F188" s="301" t="s">
        <v>620</v>
      </c>
      <c r="G188" s="280"/>
      <c r="H188" s="276" t="s">
        <v>709</v>
      </c>
      <c r="I188" s="280" t="s">
        <v>710</v>
      </c>
      <c r="J188" s="280"/>
      <c r="K188" s="323"/>
    </row>
    <row r="189" ht="15" customHeight="1">
      <c r="B189" s="302"/>
      <c r="C189" s="286" t="s">
        <v>711</v>
      </c>
      <c r="D189" s="280"/>
      <c r="E189" s="280"/>
      <c r="F189" s="301" t="s">
        <v>620</v>
      </c>
      <c r="G189" s="280"/>
      <c r="H189" s="280" t="s">
        <v>712</v>
      </c>
      <c r="I189" s="280" t="s">
        <v>654</v>
      </c>
      <c r="J189" s="280"/>
      <c r="K189" s="323"/>
    </row>
    <row r="190" ht="15" customHeight="1">
      <c r="B190" s="302"/>
      <c r="C190" s="286" t="s">
        <v>713</v>
      </c>
      <c r="D190" s="280"/>
      <c r="E190" s="280"/>
      <c r="F190" s="301" t="s">
        <v>620</v>
      </c>
      <c r="G190" s="280"/>
      <c r="H190" s="280" t="s">
        <v>714</v>
      </c>
      <c r="I190" s="280" t="s">
        <v>654</v>
      </c>
      <c r="J190" s="280"/>
      <c r="K190" s="323"/>
    </row>
    <row r="191" ht="15" customHeight="1">
      <c r="B191" s="302"/>
      <c r="C191" s="286" t="s">
        <v>715</v>
      </c>
      <c r="D191" s="280"/>
      <c r="E191" s="280"/>
      <c r="F191" s="301" t="s">
        <v>626</v>
      </c>
      <c r="G191" s="280"/>
      <c r="H191" s="280" t="s">
        <v>716</v>
      </c>
      <c r="I191" s="280" t="s">
        <v>654</v>
      </c>
      <c r="J191" s="280"/>
      <c r="K191" s="323"/>
    </row>
    <row r="192" ht="15" customHeight="1">
      <c r="B192" s="329"/>
      <c r="C192" s="337"/>
      <c r="D192" s="311"/>
      <c r="E192" s="311"/>
      <c r="F192" s="311"/>
      <c r="G192" s="311"/>
      <c r="H192" s="311"/>
      <c r="I192" s="311"/>
      <c r="J192" s="311"/>
      <c r="K192" s="330"/>
    </row>
    <row r="193" ht="18.75" customHeight="1">
      <c r="B193" s="276"/>
      <c r="C193" s="280"/>
      <c r="D193" s="280"/>
      <c r="E193" s="280"/>
      <c r="F193" s="301"/>
      <c r="G193" s="280"/>
      <c r="H193" s="280"/>
      <c r="I193" s="280"/>
      <c r="J193" s="280"/>
      <c r="K193" s="276"/>
    </row>
    <row r="194" ht="18.75" customHeight="1">
      <c r="B194" s="276"/>
      <c r="C194" s="280"/>
      <c r="D194" s="280"/>
      <c r="E194" s="280"/>
      <c r="F194" s="301"/>
      <c r="G194" s="280"/>
      <c r="H194" s="280"/>
      <c r="I194" s="280"/>
      <c r="J194" s="280"/>
      <c r="K194" s="276"/>
    </row>
    <row r="195" ht="18.75" customHeight="1">
      <c r="B195" s="287"/>
      <c r="C195" s="287"/>
      <c r="D195" s="287"/>
      <c r="E195" s="287"/>
      <c r="F195" s="287"/>
      <c r="G195" s="287"/>
      <c r="H195" s="287"/>
      <c r="I195" s="287"/>
      <c r="J195" s="287"/>
      <c r="K195" s="287"/>
    </row>
    <row r="196" ht="13.5">
      <c r="B196" s="266"/>
      <c r="C196" s="267"/>
      <c r="D196" s="267"/>
      <c r="E196" s="267"/>
      <c r="F196" s="267"/>
      <c r="G196" s="267"/>
      <c r="H196" s="267"/>
      <c r="I196" s="267"/>
      <c r="J196" s="267"/>
      <c r="K196" s="268"/>
    </row>
    <row r="197" ht="21">
      <c r="B197" s="269"/>
      <c r="C197" s="270" t="s">
        <v>717</v>
      </c>
      <c r="D197" s="270"/>
      <c r="E197" s="270"/>
      <c r="F197" s="270"/>
      <c r="G197" s="270"/>
      <c r="H197" s="270"/>
      <c r="I197" s="270"/>
      <c r="J197" s="270"/>
      <c r="K197" s="271"/>
    </row>
    <row r="198" ht="25.5" customHeight="1">
      <c r="B198" s="269"/>
      <c r="C198" s="338" t="s">
        <v>718</v>
      </c>
      <c r="D198" s="338"/>
      <c r="E198" s="338"/>
      <c r="F198" s="338" t="s">
        <v>719</v>
      </c>
      <c r="G198" s="339"/>
      <c r="H198" s="338" t="s">
        <v>720</v>
      </c>
      <c r="I198" s="338"/>
      <c r="J198" s="338"/>
      <c r="K198" s="271"/>
    </row>
    <row r="199" ht="5.25" customHeight="1">
      <c r="B199" s="302"/>
      <c r="C199" s="299"/>
      <c r="D199" s="299"/>
      <c r="E199" s="299"/>
      <c r="F199" s="299"/>
      <c r="G199" s="280"/>
      <c r="H199" s="299"/>
      <c r="I199" s="299"/>
      <c r="J199" s="299"/>
      <c r="K199" s="323"/>
    </row>
    <row r="200" ht="15" customHeight="1">
      <c r="B200" s="302"/>
      <c r="C200" s="280" t="s">
        <v>710</v>
      </c>
      <c r="D200" s="280"/>
      <c r="E200" s="280"/>
      <c r="F200" s="301" t="s">
        <v>41</v>
      </c>
      <c r="G200" s="280"/>
      <c r="H200" s="280" t="s">
        <v>721</v>
      </c>
      <c r="I200" s="280"/>
      <c r="J200" s="280"/>
      <c r="K200" s="323"/>
    </row>
    <row r="201" ht="15" customHeight="1">
      <c r="B201" s="302"/>
      <c r="C201" s="308"/>
      <c r="D201" s="280"/>
      <c r="E201" s="280"/>
      <c r="F201" s="301" t="s">
        <v>42</v>
      </c>
      <c r="G201" s="280"/>
      <c r="H201" s="280" t="s">
        <v>722</v>
      </c>
      <c r="I201" s="280"/>
      <c r="J201" s="280"/>
      <c r="K201" s="323"/>
    </row>
    <row r="202" ht="15" customHeight="1">
      <c r="B202" s="302"/>
      <c r="C202" s="308"/>
      <c r="D202" s="280"/>
      <c r="E202" s="280"/>
      <c r="F202" s="301" t="s">
        <v>45</v>
      </c>
      <c r="G202" s="280"/>
      <c r="H202" s="280" t="s">
        <v>723</v>
      </c>
      <c r="I202" s="280"/>
      <c r="J202" s="280"/>
      <c r="K202" s="323"/>
    </row>
    <row r="203" ht="15" customHeight="1">
      <c r="B203" s="302"/>
      <c r="C203" s="280"/>
      <c r="D203" s="280"/>
      <c r="E203" s="280"/>
      <c r="F203" s="301" t="s">
        <v>43</v>
      </c>
      <c r="G203" s="280"/>
      <c r="H203" s="280" t="s">
        <v>724</v>
      </c>
      <c r="I203" s="280"/>
      <c r="J203" s="280"/>
      <c r="K203" s="323"/>
    </row>
    <row r="204" ht="15" customHeight="1">
      <c r="B204" s="302"/>
      <c r="C204" s="280"/>
      <c r="D204" s="280"/>
      <c r="E204" s="280"/>
      <c r="F204" s="301" t="s">
        <v>44</v>
      </c>
      <c r="G204" s="280"/>
      <c r="H204" s="280" t="s">
        <v>725</v>
      </c>
      <c r="I204" s="280"/>
      <c r="J204" s="280"/>
      <c r="K204" s="323"/>
    </row>
    <row r="205" ht="15" customHeight="1">
      <c r="B205" s="302"/>
      <c r="C205" s="280"/>
      <c r="D205" s="280"/>
      <c r="E205" s="280"/>
      <c r="F205" s="301"/>
      <c r="G205" s="280"/>
      <c r="H205" s="280"/>
      <c r="I205" s="280"/>
      <c r="J205" s="280"/>
      <c r="K205" s="323"/>
    </row>
    <row r="206" ht="15" customHeight="1">
      <c r="B206" s="302"/>
      <c r="C206" s="280" t="s">
        <v>666</v>
      </c>
      <c r="D206" s="280"/>
      <c r="E206" s="280"/>
      <c r="F206" s="301" t="s">
        <v>77</v>
      </c>
      <c r="G206" s="280"/>
      <c r="H206" s="280" t="s">
        <v>726</v>
      </c>
      <c r="I206" s="280"/>
      <c r="J206" s="280"/>
      <c r="K206" s="323"/>
    </row>
    <row r="207" ht="15" customHeight="1">
      <c r="B207" s="302"/>
      <c r="C207" s="308"/>
      <c r="D207" s="280"/>
      <c r="E207" s="280"/>
      <c r="F207" s="301" t="s">
        <v>563</v>
      </c>
      <c r="G207" s="280"/>
      <c r="H207" s="280" t="s">
        <v>564</v>
      </c>
      <c r="I207" s="280"/>
      <c r="J207" s="280"/>
      <c r="K207" s="323"/>
    </row>
    <row r="208" ht="15" customHeight="1">
      <c r="B208" s="302"/>
      <c r="C208" s="280"/>
      <c r="D208" s="280"/>
      <c r="E208" s="280"/>
      <c r="F208" s="301" t="s">
        <v>561</v>
      </c>
      <c r="G208" s="280"/>
      <c r="H208" s="280" t="s">
        <v>727</v>
      </c>
      <c r="I208" s="280"/>
      <c r="J208" s="280"/>
      <c r="K208" s="323"/>
    </row>
    <row r="209" ht="15" customHeight="1">
      <c r="B209" s="340"/>
      <c r="C209" s="308"/>
      <c r="D209" s="308"/>
      <c r="E209" s="308"/>
      <c r="F209" s="301" t="s">
        <v>565</v>
      </c>
      <c r="G209" s="286"/>
      <c r="H209" s="327" t="s">
        <v>566</v>
      </c>
      <c r="I209" s="327"/>
      <c r="J209" s="327"/>
      <c r="K209" s="341"/>
    </row>
    <row r="210" ht="15" customHeight="1">
      <c r="B210" s="340"/>
      <c r="C210" s="308"/>
      <c r="D210" s="308"/>
      <c r="E210" s="308"/>
      <c r="F210" s="301" t="s">
        <v>567</v>
      </c>
      <c r="G210" s="286"/>
      <c r="H210" s="327" t="s">
        <v>728</v>
      </c>
      <c r="I210" s="327"/>
      <c r="J210" s="327"/>
      <c r="K210" s="341"/>
    </row>
    <row r="211" ht="15" customHeight="1">
      <c r="B211" s="340"/>
      <c r="C211" s="308"/>
      <c r="D211" s="308"/>
      <c r="E211" s="308"/>
      <c r="F211" s="342"/>
      <c r="G211" s="286"/>
      <c r="H211" s="343"/>
      <c r="I211" s="343"/>
      <c r="J211" s="343"/>
      <c r="K211" s="341"/>
    </row>
    <row r="212" ht="15" customHeight="1">
      <c r="B212" s="340"/>
      <c r="C212" s="280" t="s">
        <v>690</v>
      </c>
      <c r="D212" s="308"/>
      <c r="E212" s="308"/>
      <c r="F212" s="301">
        <v>1</v>
      </c>
      <c r="G212" s="286"/>
      <c r="H212" s="327" t="s">
        <v>729</v>
      </c>
      <c r="I212" s="327"/>
      <c r="J212" s="327"/>
      <c r="K212" s="341"/>
    </row>
    <row r="213" ht="15" customHeight="1">
      <c r="B213" s="340"/>
      <c r="C213" s="308"/>
      <c r="D213" s="308"/>
      <c r="E213" s="308"/>
      <c r="F213" s="301">
        <v>2</v>
      </c>
      <c r="G213" s="286"/>
      <c r="H213" s="327" t="s">
        <v>730</v>
      </c>
      <c r="I213" s="327"/>
      <c r="J213" s="327"/>
      <c r="K213" s="341"/>
    </row>
    <row r="214" ht="15" customHeight="1">
      <c r="B214" s="340"/>
      <c r="C214" s="308"/>
      <c r="D214" s="308"/>
      <c r="E214" s="308"/>
      <c r="F214" s="301">
        <v>3</v>
      </c>
      <c r="G214" s="286"/>
      <c r="H214" s="327" t="s">
        <v>731</v>
      </c>
      <c r="I214" s="327"/>
      <c r="J214" s="327"/>
      <c r="K214" s="341"/>
    </row>
    <row r="215" ht="15" customHeight="1">
      <c r="B215" s="340"/>
      <c r="C215" s="308"/>
      <c r="D215" s="308"/>
      <c r="E215" s="308"/>
      <c r="F215" s="301">
        <v>4</v>
      </c>
      <c r="G215" s="286"/>
      <c r="H215" s="327" t="s">
        <v>732</v>
      </c>
      <c r="I215" s="327"/>
      <c r="J215" s="327"/>
      <c r="K215" s="341"/>
    </row>
    <row r="216" ht="12.75" customHeight="1">
      <c r="B216" s="344"/>
      <c r="C216" s="345"/>
      <c r="D216" s="345"/>
      <c r="E216" s="345"/>
      <c r="F216" s="345"/>
      <c r="G216" s="345"/>
      <c r="H216" s="345"/>
      <c r="I216" s="345"/>
      <c r="J216" s="345"/>
      <c r="K216" s="346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Hanzlová</dc:creator>
  <cp:lastModifiedBy>Kateřina Hanzlová</cp:lastModifiedBy>
  <dcterms:created xsi:type="dcterms:W3CDTF">2018-10-03T13:28:58Z</dcterms:created>
  <dcterms:modified xsi:type="dcterms:W3CDTF">2018-10-03T13:29:04Z</dcterms:modified>
</cp:coreProperties>
</file>